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жовтень спец" sheetId="2" r:id="rId1"/>
    <sheet name="жовтень заг" sheetId="1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M27" i="2"/>
  <c r="L21"/>
  <c r="K21"/>
  <c r="J21"/>
  <c r="I21"/>
  <c r="H21"/>
  <c r="G21"/>
  <c r="F21"/>
  <c r="E21"/>
  <c r="D21"/>
  <c r="C21"/>
  <c r="B21"/>
  <c r="M20"/>
  <c r="M19"/>
  <c r="M18"/>
  <c r="M17"/>
  <c r="M16"/>
  <c r="M15"/>
  <c r="M14"/>
  <c r="M13"/>
  <c r="M21" s="1"/>
  <c r="M12"/>
  <c r="L12"/>
  <c r="L23" s="1"/>
  <c r="K12"/>
  <c r="K23" s="1"/>
  <c r="J12"/>
  <c r="J23" s="1"/>
  <c r="I12"/>
  <c r="I23" s="1"/>
  <c r="H12"/>
  <c r="H23" s="1"/>
  <c r="G12"/>
  <c r="G23" s="1"/>
  <c r="F12"/>
  <c r="F23" s="1"/>
  <c r="E12"/>
  <c r="E23" s="1"/>
  <c r="D12"/>
  <c r="D23" s="1"/>
  <c r="D28" s="1"/>
  <c r="C12"/>
  <c r="C23" s="1"/>
  <c r="C28" s="1"/>
  <c r="B12"/>
  <c r="B23" s="1"/>
  <c r="B28" s="1"/>
  <c r="M36" i="1"/>
  <c r="L30"/>
  <c r="K30"/>
  <c r="J30"/>
  <c r="I30"/>
  <c r="H30"/>
  <c r="G30"/>
  <c r="F30"/>
  <c r="E30"/>
  <c r="D30"/>
  <c r="C30"/>
  <c r="B30"/>
  <c r="M29"/>
  <c r="M28"/>
  <c r="M27"/>
  <c r="M26"/>
  <c r="M25"/>
  <c r="M24"/>
  <c r="M23"/>
  <c r="M22"/>
  <c r="M21"/>
  <c r="M20"/>
  <c r="M19"/>
  <c r="M18"/>
  <c r="M17"/>
  <c r="M16"/>
  <c r="M15"/>
  <c r="M14"/>
  <c r="M13"/>
  <c r="M30" s="1"/>
  <c r="M12"/>
  <c r="M32" s="1"/>
  <c r="L12"/>
  <c r="L32" s="1"/>
  <c r="L37" s="1"/>
  <c r="K12"/>
  <c r="K32" s="1"/>
  <c r="K37" s="1"/>
  <c r="J12"/>
  <c r="J32" s="1"/>
  <c r="J37" s="1"/>
  <c r="I12"/>
  <c r="I32" s="1"/>
  <c r="I37" s="1"/>
  <c r="H12"/>
  <c r="H32" s="1"/>
  <c r="H37" s="1"/>
  <c r="G12"/>
  <c r="G32" s="1"/>
  <c r="G37" s="1"/>
  <c r="F12"/>
  <c r="F32" s="1"/>
  <c r="F37" s="1"/>
  <c r="E12"/>
  <c r="E32" s="1"/>
  <c r="E37" s="1"/>
  <c r="D12"/>
  <c r="D32" s="1"/>
  <c r="D37" s="1"/>
  <c r="C12"/>
  <c r="C32" s="1"/>
  <c r="C37" s="1"/>
  <c r="B12"/>
  <c r="B32" s="1"/>
  <c r="B37" s="1"/>
  <c r="M23" i="2" l="1"/>
  <c r="M28"/>
  <c r="M37" i="1"/>
</calcChain>
</file>

<file path=xl/sharedStrings.xml><?xml version="1.0" encoding="utf-8"?>
<sst xmlns="http://schemas.openxmlformats.org/spreadsheetml/2006/main" count="54" uniqueCount="37">
  <si>
    <t>Кілійський ЗЗСО І-ІІІ ст. № 1-ліцей</t>
  </si>
  <si>
    <t>(назва установи)</t>
  </si>
  <si>
    <t xml:space="preserve">Ідентифікаційний </t>
  </si>
  <si>
    <t>код за ЄДРПОУ</t>
  </si>
  <si>
    <t>33010691</t>
  </si>
  <si>
    <t>КАРТКА  АНАЛІТИЧНОГО  ОБЛІКУ  КАСОВИХ  ВИДАТКІВ (ЗАГАЛЬНИЙ ФОНД)</t>
  </si>
  <si>
    <t>жовтень 2020</t>
  </si>
  <si>
    <t xml:space="preserve">Код програмної класифікації   </t>
  </si>
  <si>
    <t>Вид коштів   0</t>
  </si>
  <si>
    <t>Дата виписки органу Державного казначейства</t>
  </si>
  <si>
    <t>Видатки за кодами економічної класифікації</t>
  </si>
  <si>
    <t>Разом:</t>
  </si>
  <si>
    <t>споч.року</t>
  </si>
  <si>
    <t>з/п субвенція</t>
  </si>
  <si>
    <t>з/п дотація</t>
  </si>
  <si>
    <t>з/п місцевий бюджет</t>
  </si>
  <si>
    <t>ФОП Рожкова</t>
  </si>
  <si>
    <t>ФЛП Козаков</t>
  </si>
  <si>
    <t>ФОП Мордвинов</t>
  </si>
  <si>
    <t>ФОП Дубровін</t>
  </si>
  <si>
    <t>ТОВ Титан</t>
  </si>
  <si>
    <t>ТОВ "Дата нет"</t>
  </si>
  <si>
    <t>ПАТ "Укртелеком"</t>
  </si>
  <si>
    <t>ТОВ "Шеріф Юг"</t>
  </si>
  <si>
    <t>Альян Експерт Груп</t>
  </si>
  <si>
    <t>Навчання з пожежної безпеки</t>
  </si>
  <si>
    <t>КП "Світло"</t>
  </si>
  <si>
    <t>АТ "Одесаобленерго"</t>
  </si>
  <si>
    <t>ТОВ "ООЕК"</t>
  </si>
  <si>
    <t>КП "Жилсервіс"</t>
  </si>
  <si>
    <t>за м-ц</t>
  </si>
  <si>
    <t>с нач год</t>
  </si>
  <si>
    <t>план</t>
  </si>
  <si>
    <t>остаток</t>
  </si>
  <si>
    <t>КАРТКА  АНАЛІТИЧНОГО  ОБЛІКУ  КАСОВИХ  ВИДАТКІВ (СПЕЦІАЛЬНИЙ ФОНД)</t>
  </si>
  <si>
    <t>ФОП Милобог</t>
  </si>
  <si>
    <t>натуральні надходження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</si>
</sst>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0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color indexed="56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i/>
      <sz val="10"/>
      <color indexed="12"/>
      <name val="Arial Cyr"/>
      <charset val="204"/>
    </font>
    <font>
      <b/>
      <sz val="10"/>
      <color indexed="12"/>
      <name val="Arial Cyr"/>
      <charset val="204"/>
    </font>
    <font>
      <b/>
      <sz val="10"/>
      <color indexed="16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3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Protection="1">
      <protection locked="0"/>
    </xf>
    <xf numFmtId="49" fontId="4" fillId="0" borderId="0" xfId="0" applyNumberFormat="1" applyFont="1" applyBorder="1"/>
    <xf numFmtId="0" fontId="4" fillId="0" borderId="0" xfId="0" applyFont="1"/>
    <xf numFmtId="49" fontId="3" fillId="0" borderId="0" xfId="0" applyNumberFormat="1" applyFont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  <xf numFmtId="49" fontId="3" fillId="0" borderId="0" xfId="0" applyNumberFormat="1" applyFont="1" applyProtection="1">
      <protection locked="0"/>
    </xf>
    <xf numFmtId="49" fontId="4" fillId="0" borderId="0" xfId="0" applyNumberFormat="1" applyFont="1"/>
    <xf numFmtId="49" fontId="3" fillId="0" borderId="0" xfId="0" applyNumberFormat="1" applyFont="1" applyAlignment="1" applyProtection="1">
      <alignment horizontal="left"/>
      <protection locked="0"/>
    </xf>
    <xf numFmtId="2" fontId="3" fillId="0" borderId="0" xfId="0" applyNumberFormat="1" applyFont="1" applyProtection="1">
      <protection locked="0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3" fillId="0" borderId="0" xfId="0" applyFont="1"/>
    <xf numFmtId="49" fontId="4" fillId="0" borderId="0" xfId="0" applyNumberFormat="1" applyFont="1" applyAlignment="1" applyProtection="1">
      <alignment horizontal="left"/>
      <protection locked="0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Border="1" applyAlignment="1"/>
    <xf numFmtId="49" fontId="7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Continuous" vertic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2" fontId="12" fillId="0" borderId="12" xfId="0" applyNumberFormat="1" applyFont="1" applyBorder="1"/>
    <xf numFmtId="14" fontId="13" fillId="0" borderId="9" xfId="0" applyNumberFormat="1" applyFont="1" applyBorder="1" applyAlignment="1">
      <alignment horizontal="center"/>
    </xf>
    <xf numFmtId="2" fontId="13" fillId="0" borderId="13" xfId="0" applyNumberFormat="1" applyFont="1" applyBorder="1"/>
    <xf numFmtId="0" fontId="13" fillId="0" borderId="13" xfId="0" applyFont="1" applyBorder="1"/>
    <xf numFmtId="0" fontId="13" fillId="0" borderId="9" xfId="0" applyFont="1" applyBorder="1"/>
    <xf numFmtId="2" fontId="14" fillId="0" borderId="13" xfId="0" applyNumberFormat="1" applyFont="1" applyBorder="1"/>
    <xf numFmtId="2" fontId="0" fillId="0" borderId="0" xfId="0" applyNumberFormat="1"/>
    <xf numFmtId="14" fontId="13" fillId="0" borderId="9" xfId="0" applyNumberFormat="1" applyFont="1" applyBorder="1" applyAlignment="1">
      <alignment horizontal="center" wrapText="1"/>
    </xf>
    <xf numFmtId="2" fontId="13" fillId="0" borderId="14" xfId="0" applyNumberFormat="1" applyFont="1" applyBorder="1"/>
    <xf numFmtId="0" fontId="13" fillId="0" borderId="14" xfId="0" applyFont="1" applyBorder="1"/>
    <xf numFmtId="2" fontId="4" fillId="0" borderId="9" xfId="0" applyNumberFormat="1" applyFont="1" applyBorder="1"/>
    <xf numFmtId="2" fontId="13" fillId="0" borderId="9" xfId="0" applyNumberFormat="1" applyFont="1" applyBorder="1"/>
    <xf numFmtId="14" fontId="13" fillId="0" borderId="15" xfId="0" applyNumberFormat="1" applyFont="1" applyBorder="1" applyAlignment="1">
      <alignment horizontal="center" wrapText="1"/>
    </xf>
    <xf numFmtId="0" fontId="13" fillId="0" borderId="9" xfId="0" applyFont="1" applyBorder="1" applyAlignment="1">
      <alignment vertical="center"/>
    </xf>
    <xf numFmtId="2" fontId="4" fillId="0" borderId="10" xfId="0" applyNumberFormat="1" applyFont="1" applyBorder="1"/>
    <xf numFmtId="14" fontId="15" fillId="0" borderId="16" xfId="0" applyNumberFormat="1" applyFont="1" applyBorder="1" applyAlignment="1">
      <alignment horizontal="center"/>
    </xf>
    <xf numFmtId="2" fontId="16" fillId="0" borderId="17" xfId="0" applyNumberFormat="1" applyFont="1" applyBorder="1"/>
    <xf numFmtId="14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/>
    <xf numFmtId="0" fontId="9" fillId="0" borderId="13" xfId="0" applyFont="1" applyBorder="1"/>
    <xf numFmtId="0" fontId="17" fillId="0" borderId="11" xfId="0" applyFont="1" applyBorder="1" applyAlignment="1">
      <alignment horizontal="left" vertical="center"/>
    </xf>
    <xf numFmtId="2" fontId="17" fillId="0" borderId="12" xfId="0" applyNumberFormat="1" applyFont="1" applyBorder="1"/>
    <xf numFmtId="2" fontId="17" fillId="0" borderId="18" xfId="0" applyNumberFormat="1" applyFont="1" applyBorder="1"/>
    <xf numFmtId="0" fontId="9" fillId="0" borderId="0" xfId="0" applyFont="1"/>
    <xf numFmtId="2" fontId="9" fillId="0" borderId="0" xfId="0" applyNumberFormat="1" applyFont="1"/>
    <xf numFmtId="2" fontId="14" fillId="0" borderId="0" xfId="0" applyNumberFormat="1" applyFont="1"/>
    <xf numFmtId="2" fontId="9" fillId="2" borderId="0" xfId="0" applyNumberFormat="1" applyFont="1" applyFill="1"/>
    <xf numFmtId="0" fontId="9" fillId="2" borderId="0" xfId="0" applyFont="1" applyFill="1"/>
    <xf numFmtId="2" fontId="0" fillId="2" borderId="0" xfId="0" applyNumberFormat="1" applyFill="1"/>
    <xf numFmtId="0" fontId="0" fillId="2" borderId="0" xfId="0" applyFill="1"/>
    <xf numFmtId="14" fontId="13" fillId="0" borderId="20" xfId="0" applyNumberFormat="1" applyFont="1" applyBorder="1" applyAlignment="1">
      <alignment horizontal="center" wrapText="1"/>
    </xf>
    <xf numFmtId="2" fontId="13" fillId="0" borderId="17" xfId="0" applyNumberFormat="1" applyFont="1" applyBorder="1"/>
    <xf numFmtId="0" fontId="13" fillId="0" borderId="17" xfId="0" applyFont="1" applyBorder="1"/>
    <xf numFmtId="14" fontId="15" fillId="0" borderId="11" xfId="0" applyNumberFormat="1" applyFont="1" applyBorder="1" applyAlignment="1">
      <alignment horizontal="center"/>
    </xf>
    <xf numFmtId="2" fontId="16" fillId="0" borderId="12" xfId="0" applyNumberFormat="1" applyFont="1" applyBorder="1"/>
  </cellXfs>
  <cellStyles count="13">
    <cellStyle name="Денежный 2" xfId="1"/>
    <cellStyle name="Денежный 3" xfId="2"/>
    <cellStyle name="Обычный" xfId="0" builtinId="0"/>
    <cellStyle name="Обычный 2" xfId="3"/>
    <cellStyle name="Обычный 3" xfId="4"/>
    <cellStyle name="Обычный 3 2" xfId="5"/>
    <cellStyle name="Обычный 3_кас. рас. август 2018 xls_file(69)" xfId="6"/>
    <cellStyle name="Примечание 2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2;&#1091;&#1084;&#1077;&#1085;&#1090;&#1099;/&#1065;&#1086;&#1084;&#1110;&#1089;&#1103;&#1095;&#1085;&#1110;%20&#1090;&#1072;%20&#1097;&#1086;&#1090;&#1080;&#1078;&#1085;&#1077;&#1074;&#1110;/&#1065;&#1086;&#1084;&#1110;&#1089;&#1103;&#1095;&#1085;&#1110;%20&#1076;&#1086;%205%20&#1095;&#1080;&#1089;&#1083;&#1072;/&#1042;&#1080;&#1076;&#1072;&#1090;&#1082;&#1080;%20&#1050;&#1110;&#1083;&#1110;&#1081;&#1089;&#1100;&#1082;&#1086;&#1075;&#1086;%20&#1047;&#1047;&#1057;&#1054;%20&#1030;-&#1030;&#1030;&#1030;%20&#1089;&#1090;.%20&#8470;%201-&#1083;&#1110;&#1094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 спец"/>
      <sheetName val="жовтень заг"/>
      <sheetName val="вересень спец"/>
      <sheetName val="вересень заг."/>
      <sheetName val="серпень спец."/>
      <sheetName val="серпень заг."/>
      <sheetName val="липень спец"/>
      <sheetName val="липень заг"/>
      <sheetName val="червень спец"/>
      <sheetName val="червень заг"/>
      <sheetName val="травень спец."/>
      <sheetName val="травень заг."/>
      <sheetName val="квітень заг"/>
      <sheetName val="березень спец"/>
      <sheetName val="березень заг"/>
      <sheetName val="лютий спец"/>
      <sheetName val="лютий заг"/>
      <sheetName val="січень заг."/>
    </sheetNames>
    <sheetDataSet>
      <sheetData sheetId="0"/>
      <sheetData sheetId="1"/>
      <sheetData sheetId="2">
        <row r="23">
          <cell r="B23">
            <v>32148.89</v>
          </cell>
          <cell r="C23">
            <v>3780</v>
          </cell>
          <cell r="D23">
            <v>380654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416582.89</v>
          </cell>
        </row>
      </sheetData>
      <sheetData sheetId="3">
        <row r="34">
          <cell r="B34">
            <v>5391503.8599999994</v>
          </cell>
          <cell r="C34">
            <v>1181251.1900000002</v>
          </cell>
          <cell r="D34">
            <v>274489.62</v>
          </cell>
          <cell r="E34">
            <v>4689.3</v>
          </cell>
          <cell r="F34">
            <v>62600.27</v>
          </cell>
          <cell r="G34">
            <v>223330.11000000002</v>
          </cell>
          <cell r="H34">
            <v>23912.52</v>
          </cell>
          <cell r="I34">
            <v>1920</v>
          </cell>
          <cell r="J34">
            <v>5555.2</v>
          </cell>
          <cell r="K34">
            <v>30597.459999999995</v>
          </cell>
          <cell r="L34">
            <v>13065.869999999999</v>
          </cell>
          <cell r="M34">
            <v>7212915.3999999994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29"/>
  <sheetViews>
    <sheetView tabSelected="1" topLeftCell="A7" zoomScaleNormal="120" workbookViewId="0">
      <selection activeCell="E27" sqref="E27"/>
    </sheetView>
  </sheetViews>
  <sheetFormatPr defaultRowHeight="12.75"/>
  <cols>
    <col min="1" max="1" width="31.28515625" customWidth="1"/>
    <col min="2" max="2" width="11.5703125" customWidth="1"/>
    <col min="3" max="3" width="11.140625" customWidth="1"/>
    <col min="4" max="4" width="11.5703125" style="49" customWidth="1"/>
    <col min="5" max="5" width="9.42578125" customWidth="1"/>
    <col min="6" max="6" width="10.28515625" customWidth="1"/>
    <col min="7" max="7" width="12" customWidth="1"/>
    <col min="8" max="8" width="9.28515625" bestFit="1" customWidth="1"/>
    <col min="9" max="9" width="11.85546875" customWidth="1"/>
    <col min="10" max="10" width="9.28515625" bestFit="1" customWidth="1"/>
    <col min="11" max="11" width="11.7109375" customWidth="1"/>
    <col min="12" max="12" width="10.85546875" customWidth="1"/>
    <col min="13" max="13" width="14.28515625" customWidth="1"/>
  </cols>
  <sheetData>
    <row r="1" spans="1:13" ht="15">
      <c r="A1" s="1" t="s">
        <v>0</v>
      </c>
      <c r="B1" s="1"/>
      <c r="C1" s="1"/>
      <c r="D1" s="1"/>
      <c r="E1" s="2"/>
      <c r="F1" s="2"/>
      <c r="G1" s="2"/>
      <c r="H1" s="3"/>
      <c r="I1" s="2"/>
      <c r="J1" s="4"/>
      <c r="K1" s="4"/>
      <c r="L1" s="5"/>
      <c r="M1" s="5"/>
    </row>
    <row r="2" spans="1:13">
      <c r="A2" s="6" t="s">
        <v>1</v>
      </c>
      <c r="B2" s="6"/>
      <c r="C2" s="6"/>
      <c r="D2" s="6"/>
      <c r="E2" s="7"/>
      <c r="F2" s="7"/>
      <c r="G2" s="7"/>
      <c r="H2" s="8"/>
      <c r="I2" s="7"/>
      <c r="J2" s="4"/>
      <c r="K2" s="4"/>
      <c r="L2" s="9"/>
      <c r="M2" s="9"/>
    </row>
    <row r="3" spans="1:13">
      <c r="A3" s="8"/>
      <c r="B3" s="7"/>
      <c r="C3" s="7"/>
      <c r="D3" s="10"/>
      <c r="E3" s="7"/>
      <c r="F3" s="7"/>
      <c r="G3" s="7"/>
      <c r="H3" s="8"/>
      <c r="I3" s="9"/>
      <c r="J3" s="4"/>
      <c r="K3" s="4"/>
      <c r="L3" s="11"/>
      <c r="M3" s="11"/>
    </row>
    <row r="4" spans="1:13" ht="15.75">
      <c r="A4" s="12" t="s">
        <v>2</v>
      </c>
      <c r="B4" s="13"/>
      <c r="C4" s="13"/>
      <c r="D4" s="14"/>
      <c r="E4" s="13"/>
      <c r="F4" s="13"/>
      <c r="G4" s="13"/>
      <c r="H4" s="13"/>
      <c r="I4" s="13"/>
      <c r="J4" s="13"/>
      <c r="K4" s="13"/>
      <c r="L4" s="15"/>
      <c r="M4" s="4"/>
    </row>
    <row r="5" spans="1:13" ht="34.5" customHeight="1" thickBot="1">
      <c r="A5" s="16" t="s">
        <v>3</v>
      </c>
      <c r="B5" s="17" t="s">
        <v>4</v>
      </c>
      <c r="C5" s="18"/>
      <c r="D5" s="19"/>
      <c r="E5" s="20"/>
      <c r="F5" s="21" t="s">
        <v>34</v>
      </c>
      <c r="G5" s="21"/>
      <c r="H5" s="21"/>
      <c r="I5" s="21"/>
      <c r="J5" s="21"/>
      <c r="K5" s="21"/>
      <c r="L5" s="22"/>
      <c r="M5" s="4"/>
    </row>
    <row r="6" spans="1:13" ht="16.5" thickBot="1">
      <c r="A6" s="23"/>
      <c r="B6" s="24"/>
      <c r="C6" s="25"/>
      <c r="D6" s="19"/>
      <c r="E6" s="20"/>
      <c r="F6" s="26" t="s">
        <v>6</v>
      </c>
      <c r="G6" s="27"/>
      <c r="H6" s="27"/>
      <c r="I6" s="27"/>
      <c r="J6" s="27"/>
      <c r="K6" s="27"/>
      <c r="L6" s="27"/>
      <c r="M6" s="28"/>
    </row>
    <row r="7" spans="1:13" ht="15.75">
      <c r="A7" s="29" t="s">
        <v>7</v>
      </c>
      <c r="B7" s="29"/>
      <c r="C7" s="29"/>
      <c r="D7" s="29"/>
      <c r="E7" s="13"/>
      <c r="F7" s="13"/>
      <c r="G7" s="13"/>
      <c r="H7" s="30"/>
      <c r="I7" s="30"/>
      <c r="J7" s="30"/>
      <c r="K7" s="30"/>
      <c r="L7" s="22"/>
    </row>
    <row r="8" spans="1:13">
      <c r="A8" s="31" t="s">
        <v>8</v>
      </c>
      <c r="B8" s="32"/>
      <c r="C8" s="31"/>
      <c r="D8" s="33"/>
      <c r="E8" s="4"/>
      <c r="F8" s="4"/>
      <c r="G8" s="4"/>
      <c r="H8" s="34"/>
      <c r="I8" s="34"/>
      <c r="J8" s="34"/>
      <c r="K8" s="34"/>
      <c r="L8" s="22"/>
    </row>
    <row r="9" spans="1:13">
      <c r="A9" s="35" t="s">
        <v>9</v>
      </c>
      <c r="B9" s="36" t="s">
        <v>10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11</v>
      </c>
    </row>
    <row r="10" spans="1:13">
      <c r="A10" s="35"/>
      <c r="B10" s="38">
        <v>2210</v>
      </c>
      <c r="C10" s="38">
        <v>2230</v>
      </c>
      <c r="D10" s="39">
        <v>3110</v>
      </c>
      <c r="E10" s="38"/>
      <c r="F10" s="38"/>
      <c r="G10" s="38"/>
      <c r="H10" s="38"/>
      <c r="I10" s="38"/>
      <c r="J10" s="38"/>
      <c r="K10" s="38"/>
      <c r="L10" s="38"/>
      <c r="M10" s="37"/>
    </row>
    <row r="11" spans="1:13" ht="13.5" thickBot="1">
      <c r="A11" s="40">
        <v>1</v>
      </c>
      <c r="B11" s="40">
        <v>2</v>
      </c>
      <c r="C11" s="40">
        <v>3</v>
      </c>
      <c r="D11" s="41">
        <v>4</v>
      </c>
      <c r="E11" s="40">
        <v>5</v>
      </c>
      <c r="F11" s="40">
        <v>6</v>
      </c>
      <c r="G11" s="40">
        <v>7</v>
      </c>
      <c r="H11" s="40">
        <v>8</v>
      </c>
      <c r="I11" s="40">
        <v>11</v>
      </c>
      <c r="J11" s="40">
        <v>12</v>
      </c>
      <c r="K11" s="40">
        <v>13</v>
      </c>
      <c r="L11" s="40">
        <v>16</v>
      </c>
      <c r="M11" s="40">
        <v>18</v>
      </c>
    </row>
    <row r="12" spans="1:13" ht="13.5" thickBot="1">
      <c r="A12" s="42" t="s">
        <v>12</v>
      </c>
      <c r="B12" s="43">
        <f>'[1]вересень спец'!B23</f>
        <v>32148.89</v>
      </c>
      <c r="C12" s="43">
        <f>'[1]вересень спец'!C23</f>
        <v>3780</v>
      </c>
      <c r="D12" s="43">
        <f>'[1]вересень спец'!D23</f>
        <v>380654</v>
      </c>
      <c r="E12" s="43">
        <f>'[1]вересень спец'!E23</f>
        <v>0</v>
      </c>
      <c r="F12" s="43">
        <f>'[1]вересень спец'!F23</f>
        <v>0</v>
      </c>
      <c r="G12" s="43">
        <f>'[1]вересень спец'!G23</f>
        <v>0</v>
      </c>
      <c r="H12" s="43">
        <f>'[1]вересень спец'!H23</f>
        <v>0</v>
      </c>
      <c r="I12" s="43">
        <f>'[1]вересень спец'!I23</f>
        <v>0</v>
      </c>
      <c r="J12" s="43">
        <f>'[1]вересень спец'!J23</f>
        <v>0</v>
      </c>
      <c r="K12" s="43">
        <f>'[1]вересень спец'!K23</f>
        <v>0</v>
      </c>
      <c r="L12" s="43">
        <f>'[1]вересень спец'!L23</f>
        <v>0</v>
      </c>
      <c r="M12" s="43">
        <f>'[1]вересень спец'!M23</f>
        <v>416582.89</v>
      </c>
    </row>
    <row r="13" spans="1:13" ht="14.25">
      <c r="A13" s="44" t="s">
        <v>16</v>
      </c>
      <c r="B13" s="45">
        <v>7260</v>
      </c>
      <c r="C13" s="46"/>
      <c r="D13" s="45"/>
      <c r="E13" s="46"/>
      <c r="F13" s="46"/>
      <c r="G13" s="47"/>
      <c r="H13" s="47"/>
      <c r="I13" s="47"/>
      <c r="J13" s="47"/>
      <c r="K13" s="47"/>
      <c r="L13" s="47"/>
      <c r="M13" s="48">
        <f t="shared" ref="M13:M20" si="0">SUM(B13:L13)</f>
        <v>7260</v>
      </c>
    </row>
    <row r="14" spans="1:13" ht="14.25">
      <c r="A14" s="44" t="s">
        <v>35</v>
      </c>
      <c r="B14" s="45"/>
      <c r="C14" s="45"/>
      <c r="D14" s="45">
        <v>234600</v>
      </c>
      <c r="E14" s="46"/>
      <c r="F14" s="46"/>
      <c r="G14" s="47"/>
      <c r="H14" s="47"/>
      <c r="I14" s="47"/>
      <c r="J14" s="47"/>
      <c r="K14" s="47"/>
      <c r="L14" s="47"/>
      <c r="M14" s="48">
        <f t="shared" si="0"/>
        <v>234600</v>
      </c>
    </row>
    <row r="15" spans="1:13" ht="14.25">
      <c r="A15" s="44" t="s">
        <v>36</v>
      </c>
      <c r="B15" s="45"/>
      <c r="C15" s="45"/>
      <c r="D15" s="45">
        <v>47586.37</v>
      </c>
      <c r="E15" s="46"/>
      <c r="F15" s="46"/>
      <c r="G15" s="47"/>
      <c r="H15" s="47"/>
      <c r="I15" s="47"/>
      <c r="J15" s="47"/>
      <c r="K15" s="47"/>
      <c r="L15" s="47"/>
      <c r="M15" s="48">
        <f t="shared" si="0"/>
        <v>47586.37</v>
      </c>
    </row>
    <row r="16" spans="1:13" ht="14.25">
      <c r="A16" s="55"/>
      <c r="B16" s="51"/>
      <c r="C16" s="52"/>
      <c r="D16" s="51"/>
      <c r="E16" s="52"/>
      <c r="F16" s="52"/>
      <c r="G16" s="52"/>
      <c r="H16" s="52"/>
      <c r="I16" s="52"/>
      <c r="J16" s="52"/>
      <c r="K16" s="52"/>
      <c r="L16" s="52"/>
      <c r="M16" s="53">
        <f t="shared" si="0"/>
        <v>0</v>
      </c>
    </row>
    <row r="17" spans="1:14" ht="14.25">
      <c r="A17" s="50"/>
      <c r="B17" s="54"/>
      <c r="C17" s="47"/>
      <c r="D17" s="54"/>
      <c r="E17" s="47"/>
      <c r="F17" s="47"/>
      <c r="G17" s="47"/>
      <c r="H17" s="47"/>
      <c r="I17" s="47"/>
      <c r="J17" s="47"/>
      <c r="K17" s="47"/>
      <c r="L17" s="47"/>
      <c r="M17" s="53">
        <f t="shared" si="0"/>
        <v>0</v>
      </c>
    </row>
    <row r="18" spans="1:14" ht="14.25">
      <c r="A18" s="50"/>
      <c r="B18" s="54"/>
      <c r="C18" s="47"/>
      <c r="D18" s="54"/>
      <c r="E18" s="47"/>
      <c r="F18" s="47"/>
      <c r="G18" s="47"/>
      <c r="H18" s="47"/>
      <c r="I18" s="47"/>
      <c r="J18" s="47"/>
      <c r="K18" s="47"/>
      <c r="L18" s="47"/>
      <c r="M18" s="53">
        <f t="shared" si="0"/>
        <v>0</v>
      </c>
    </row>
    <row r="19" spans="1:14" ht="14.25">
      <c r="A19" s="50"/>
      <c r="B19" s="54"/>
      <c r="C19" s="47"/>
      <c r="D19" s="54"/>
      <c r="E19" s="47"/>
      <c r="F19" s="47"/>
      <c r="G19" s="47"/>
      <c r="H19" s="47"/>
      <c r="I19" s="47"/>
      <c r="J19" s="47"/>
      <c r="K19" s="47"/>
      <c r="L19" s="47"/>
      <c r="M19" s="53">
        <f t="shared" si="0"/>
        <v>0</v>
      </c>
    </row>
    <row r="20" spans="1:14" ht="15" thickBot="1">
      <c r="A20" s="73"/>
      <c r="B20" s="74"/>
      <c r="C20" s="75"/>
      <c r="D20" s="74"/>
      <c r="E20" s="75"/>
      <c r="F20" s="75"/>
      <c r="G20" s="75"/>
      <c r="H20" s="75"/>
      <c r="I20" s="75"/>
      <c r="J20" s="75"/>
      <c r="K20" s="75"/>
      <c r="L20" s="75"/>
      <c r="M20" s="53">
        <f t="shared" si="0"/>
        <v>0</v>
      </c>
    </row>
    <row r="21" spans="1:14" ht="13.5" thickBot="1">
      <c r="A21" s="76" t="s">
        <v>30</v>
      </c>
      <c r="B21" s="77">
        <f>SUM(B13:B15)</f>
        <v>7260</v>
      </c>
      <c r="C21" s="77">
        <f>SUM(C13:C15)</f>
        <v>0</v>
      </c>
      <c r="D21" s="77">
        <f>SUM(D13:D20)</f>
        <v>282186.37</v>
      </c>
      <c r="E21" s="77">
        <f>SUM(E13:E15)</f>
        <v>0</v>
      </c>
      <c r="F21" s="77">
        <f>SUM(F13:F15)</f>
        <v>0</v>
      </c>
      <c r="G21" s="77">
        <f>SUM(G13:G16)</f>
        <v>0</v>
      </c>
      <c r="H21" s="77">
        <f>SUM(H13:H15)</f>
        <v>0</v>
      </c>
      <c r="I21" s="77">
        <f>SUM(I13:I15)</f>
        <v>0</v>
      </c>
      <c r="J21" s="77">
        <f>SUM(J13:J20)</f>
        <v>0</v>
      </c>
      <c r="K21" s="77">
        <f>SUM(K13:K20)</f>
        <v>0</v>
      </c>
      <c r="L21" s="77">
        <f>SUM(L13:L20)</f>
        <v>0</v>
      </c>
      <c r="M21" s="77">
        <f>SUM(M13:M20)</f>
        <v>289446.37</v>
      </c>
    </row>
    <row r="22" spans="1:14" ht="13.5" thickBot="1">
      <c r="A22" s="60"/>
      <c r="B22" s="61"/>
      <c r="C22" s="62"/>
      <c r="D22" s="61"/>
      <c r="E22" s="62"/>
      <c r="F22" s="62"/>
      <c r="G22" s="62"/>
      <c r="H22" s="62"/>
      <c r="I22" s="62"/>
      <c r="J22" s="62"/>
      <c r="K22" s="62"/>
      <c r="L22" s="61"/>
      <c r="M22" s="61"/>
    </row>
    <row r="23" spans="1:14" ht="13.5" thickBot="1">
      <c r="A23" s="63" t="s">
        <v>31</v>
      </c>
      <c r="B23" s="64">
        <f t="shared" ref="B23:M23" si="1">B12+B21</f>
        <v>39408.89</v>
      </c>
      <c r="C23" s="64">
        <f t="shared" si="1"/>
        <v>3780</v>
      </c>
      <c r="D23" s="64">
        <f>D12+D21</f>
        <v>662840.37</v>
      </c>
      <c r="E23" s="64">
        <f t="shared" si="1"/>
        <v>0</v>
      </c>
      <c r="F23" s="64">
        <f t="shared" si="1"/>
        <v>0</v>
      </c>
      <c r="G23" s="64">
        <f t="shared" si="1"/>
        <v>0</v>
      </c>
      <c r="H23" s="64">
        <f t="shared" si="1"/>
        <v>0</v>
      </c>
      <c r="I23" s="64">
        <f t="shared" si="1"/>
        <v>0</v>
      </c>
      <c r="J23" s="64">
        <f t="shared" si="1"/>
        <v>0</v>
      </c>
      <c r="K23" s="64">
        <f t="shared" si="1"/>
        <v>0</v>
      </c>
      <c r="L23" s="64">
        <f t="shared" si="1"/>
        <v>0</v>
      </c>
      <c r="M23" s="65">
        <f t="shared" si="1"/>
        <v>706029.26</v>
      </c>
      <c r="N23" s="68"/>
    </row>
    <row r="24" spans="1:14">
      <c r="A24" s="60"/>
      <c r="B24" s="61"/>
      <c r="C24" s="62"/>
      <c r="D24" s="61"/>
      <c r="E24" s="62"/>
      <c r="F24" s="62"/>
      <c r="G24" s="62"/>
      <c r="H24" s="62"/>
      <c r="I24" s="62"/>
      <c r="J24" s="62"/>
      <c r="K24" s="62"/>
      <c r="L24" s="62"/>
      <c r="M24" s="61"/>
    </row>
    <row r="25" spans="1:14">
      <c r="A25" s="66"/>
      <c r="B25" s="66"/>
      <c r="C25" s="66"/>
      <c r="D25" s="67"/>
      <c r="E25" s="66"/>
      <c r="F25" s="66"/>
      <c r="G25" s="66"/>
      <c r="H25" s="66"/>
      <c r="I25" s="66"/>
      <c r="J25" s="66"/>
      <c r="K25" s="66"/>
      <c r="L25" s="66"/>
      <c r="M25" s="66"/>
    </row>
    <row r="26" spans="1:14">
      <c r="A26" s="66"/>
      <c r="B26" s="66"/>
      <c r="C26" s="66"/>
      <c r="D26" s="69"/>
      <c r="E26" s="66"/>
      <c r="F26" s="66"/>
      <c r="G26" s="66"/>
      <c r="H26" s="66"/>
      <c r="I26" s="66"/>
      <c r="J26" s="70"/>
      <c r="K26" s="70"/>
      <c r="L26" s="66"/>
      <c r="M26" s="66"/>
    </row>
    <row r="27" spans="1:14" s="49" customFormat="1">
      <c r="A27" s="67" t="s">
        <v>32</v>
      </c>
      <c r="B27" s="69">
        <v>45000</v>
      </c>
      <c r="C27" s="69">
        <v>47700</v>
      </c>
      <c r="D27" s="69">
        <v>758699</v>
      </c>
      <c r="E27" s="69"/>
      <c r="F27" s="69"/>
      <c r="G27" s="69"/>
      <c r="H27" s="69"/>
      <c r="I27" s="69"/>
      <c r="J27" s="69"/>
      <c r="K27" s="69"/>
      <c r="L27" s="69"/>
      <c r="M27" s="69">
        <f>B27+C27+D27+E27+F27+G27+H27+I27+J27+K27+L27</f>
        <v>851399</v>
      </c>
    </row>
    <row r="28" spans="1:14">
      <c r="A28" s="66" t="s">
        <v>33</v>
      </c>
      <c r="B28" s="69">
        <f>B27-B23</f>
        <v>5591.1100000000006</v>
      </c>
      <c r="C28" s="69">
        <f>C27-C23</f>
        <v>43920</v>
      </c>
      <c r="D28" s="69">
        <f>D27-D23</f>
        <v>95858.63</v>
      </c>
      <c r="E28" s="69"/>
      <c r="F28" s="69"/>
      <c r="G28" s="69"/>
      <c r="H28" s="69"/>
      <c r="I28" s="69"/>
      <c r="J28" s="69"/>
      <c r="K28" s="69"/>
      <c r="L28" s="69"/>
      <c r="M28" s="69">
        <f>M27-M23</f>
        <v>145369.74</v>
      </c>
    </row>
    <row r="29" spans="1:14">
      <c r="F29" s="72"/>
    </row>
  </sheetData>
  <mergeCells count="11">
    <mergeCell ref="F6:M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38"/>
  <sheetViews>
    <sheetView topLeftCell="A8" zoomScaleNormal="120" workbookViewId="0">
      <selection activeCell="N28" sqref="N28"/>
    </sheetView>
  </sheetViews>
  <sheetFormatPr defaultRowHeight="12.75"/>
  <cols>
    <col min="1" max="1" width="24.7109375" customWidth="1"/>
    <col min="2" max="2" width="11.5703125" customWidth="1"/>
    <col min="3" max="3" width="11.140625" customWidth="1"/>
    <col min="4" max="4" width="11.5703125" style="49" customWidth="1"/>
    <col min="5" max="5" width="9.42578125" customWidth="1"/>
    <col min="6" max="6" width="10.28515625" customWidth="1"/>
    <col min="7" max="7" width="12" customWidth="1"/>
    <col min="8" max="8" width="9.28515625" bestFit="1" customWidth="1"/>
    <col min="9" max="9" width="11.85546875" customWidth="1"/>
    <col min="10" max="10" width="9.28515625" bestFit="1" customWidth="1"/>
    <col min="11" max="11" width="11.7109375" customWidth="1"/>
    <col min="12" max="12" width="10.85546875" customWidth="1"/>
    <col min="13" max="13" width="14.28515625" customWidth="1"/>
    <col min="14" max="14" width="10.5703125" bestFit="1" customWidth="1"/>
    <col min="16" max="16" width="9.5703125" bestFit="1" customWidth="1"/>
  </cols>
  <sheetData>
    <row r="1" spans="1:16" ht="15">
      <c r="A1" s="1" t="s">
        <v>0</v>
      </c>
      <c r="B1" s="1"/>
      <c r="C1" s="1"/>
      <c r="D1" s="1"/>
      <c r="E1" s="2"/>
      <c r="F1" s="2"/>
      <c r="G1" s="2"/>
      <c r="H1" s="3"/>
      <c r="I1" s="2"/>
      <c r="J1" s="4"/>
      <c r="K1" s="4"/>
      <c r="L1" s="5"/>
      <c r="M1" s="5"/>
    </row>
    <row r="2" spans="1:16">
      <c r="A2" s="6" t="s">
        <v>1</v>
      </c>
      <c r="B2" s="6"/>
      <c r="C2" s="6"/>
      <c r="D2" s="6"/>
      <c r="E2" s="7"/>
      <c r="F2" s="7"/>
      <c r="G2" s="7"/>
      <c r="H2" s="8"/>
      <c r="I2" s="7"/>
      <c r="J2" s="4"/>
      <c r="K2" s="4"/>
      <c r="L2" s="9"/>
      <c r="M2" s="9"/>
    </row>
    <row r="3" spans="1:16">
      <c r="A3" s="8"/>
      <c r="B3" s="7"/>
      <c r="C3" s="7"/>
      <c r="D3" s="10"/>
      <c r="E3" s="7"/>
      <c r="F3" s="7"/>
      <c r="G3" s="7"/>
      <c r="H3" s="8"/>
      <c r="I3" s="9"/>
      <c r="J3" s="4"/>
      <c r="K3" s="4"/>
      <c r="L3" s="11"/>
      <c r="M3" s="11"/>
    </row>
    <row r="4" spans="1:16" ht="15.75">
      <c r="A4" s="12" t="s">
        <v>2</v>
      </c>
      <c r="B4" s="13"/>
      <c r="C4" s="13"/>
      <c r="D4" s="14"/>
      <c r="E4" s="13"/>
      <c r="F4" s="13"/>
      <c r="G4" s="13"/>
      <c r="H4" s="13"/>
      <c r="I4" s="13"/>
      <c r="J4" s="13"/>
      <c r="K4" s="13"/>
      <c r="L4" s="15"/>
      <c r="M4" s="4"/>
    </row>
    <row r="5" spans="1:16" ht="34.5" customHeight="1" thickBot="1">
      <c r="A5" s="16" t="s">
        <v>3</v>
      </c>
      <c r="B5" s="17" t="s">
        <v>4</v>
      </c>
      <c r="C5" s="18"/>
      <c r="D5" s="19"/>
      <c r="E5" s="20"/>
      <c r="F5" s="21" t="s">
        <v>5</v>
      </c>
      <c r="G5" s="21"/>
      <c r="H5" s="21"/>
      <c r="I5" s="21"/>
      <c r="J5" s="21"/>
      <c r="K5" s="21"/>
      <c r="L5" s="22"/>
      <c r="M5" s="4"/>
    </row>
    <row r="6" spans="1:16" ht="16.5" thickBot="1">
      <c r="A6" s="23"/>
      <c r="B6" s="24"/>
      <c r="C6" s="25"/>
      <c r="D6" s="19"/>
      <c r="E6" s="20"/>
      <c r="F6" s="26" t="s">
        <v>6</v>
      </c>
      <c r="G6" s="27"/>
      <c r="H6" s="27"/>
      <c r="I6" s="27"/>
      <c r="J6" s="27"/>
      <c r="K6" s="27"/>
      <c r="L6" s="27"/>
      <c r="M6" s="28"/>
    </row>
    <row r="7" spans="1:16" ht="15.75">
      <c r="A7" s="29" t="s">
        <v>7</v>
      </c>
      <c r="B7" s="29"/>
      <c r="C7" s="29"/>
      <c r="D7" s="29"/>
      <c r="E7" s="13"/>
      <c r="F7" s="13"/>
      <c r="G7" s="13"/>
      <c r="H7" s="30"/>
      <c r="I7" s="30"/>
      <c r="J7" s="30"/>
      <c r="K7" s="30"/>
      <c r="L7" s="22"/>
    </row>
    <row r="8" spans="1:16">
      <c r="A8" s="31" t="s">
        <v>8</v>
      </c>
      <c r="B8" s="32"/>
      <c r="C8" s="31"/>
      <c r="D8" s="33"/>
      <c r="E8" s="4"/>
      <c r="F8" s="4"/>
      <c r="G8" s="4"/>
      <c r="H8" s="34"/>
      <c r="I8" s="34"/>
      <c r="J8" s="34"/>
      <c r="K8" s="34"/>
      <c r="L8" s="22"/>
    </row>
    <row r="9" spans="1:16">
      <c r="A9" s="35" t="s">
        <v>9</v>
      </c>
      <c r="B9" s="36" t="s">
        <v>10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11</v>
      </c>
    </row>
    <row r="10" spans="1:16">
      <c r="A10" s="35"/>
      <c r="B10" s="38">
        <v>2111</v>
      </c>
      <c r="C10" s="38">
        <v>2120</v>
      </c>
      <c r="D10" s="39">
        <v>2210</v>
      </c>
      <c r="E10" s="38">
        <v>2220</v>
      </c>
      <c r="F10" s="38">
        <v>2230</v>
      </c>
      <c r="G10" s="38">
        <v>2240</v>
      </c>
      <c r="H10" s="38">
        <v>2800</v>
      </c>
      <c r="I10" s="38">
        <v>2250</v>
      </c>
      <c r="J10" s="38">
        <v>2272</v>
      </c>
      <c r="K10" s="38">
        <v>2273</v>
      </c>
      <c r="L10" s="38">
        <v>2275</v>
      </c>
      <c r="M10" s="37"/>
    </row>
    <row r="11" spans="1:16" ht="13.5" thickBot="1">
      <c r="A11" s="40">
        <v>1</v>
      </c>
      <c r="B11" s="40">
        <v>2</v>
      </c>
      <c r="C11" s="40">
        <v>3</v>
      </c>
      <c r="D11" s="41">
        <v>4</v>
      </c>
      <c r="E11" s="40">
        <v>5</v>
      </c>
      <c r="F11" s="40">
        <v>6</v>
      </c>
      <c r="G11" s="40">
        <v>7</v>
      </c>
      <c r="H11" s="40">
        <v>8</v>
      </c>
      <c r="I11" s="40">
        <v>11</v>
      </c>
      <c r="J11" s="40">
        <v>12</v>
      </c>
      <c r="K11" s="40">
        <v>13</v>
      </c>
      <c r="L11" s="40">
        <v>16</v>
      </c>
      <c r="M11" s="40">
        <v>18</v>
      </c>
    </row>
    <row r="12" spans="1:16" ht="13.5" thickBot="1">
      <c r="A12" s="42" t="s">
        <v>12</v>
      </c>
      <c r="B12" s="43">
        <f>'[1]вересень заг.'!B34</f>
        <v>5391503.8599999994</v>
      </c>
      <c r="C12" s="43">
        <f>'[1]вересень заг.'!C34</f>
        <v>1181251.1900000002</v>
      </c>
      <c r="D12" s="43">
        <f>'[1]вересень заг.'!D34</f>
        <v>274489.62</v>
      </c>
      <c r="E12" s="43">
        <f>'[1]вересень заг.'!E34</f>
        <v>4689.3</v>
      </c>
      <c r="F12" s="43">
        <f>'[1]вересень заг.'!F34</f>
        <v>62600.27</v>
      </c>
      <c r="G12" s="43">
        <f>'[1]вересень заг.'!G34</f>
        <v>223330.11000000002</v>
      </c>
      <c r="H12" s="43">
        <f>'[1]вересень заг.'!H34</f>
        <v>23912.52</v>
      </c>
      <c r="I12" s="43">
        <f>'[1]вересень заг.'!I34</f>
        <v>1920</v>
      </c>
      <c r="J12" s="43">
        <f>'[1]вересень заг.'!J34</f>
        <v>5555.2</v>
      </c>
      <c r="K12" s="43">
        <f>'[1]вересень заг.'!K34</f>
        <v>30597.459999999995</v>
      </c>
      <c r="L12" s="43">
        <f>'[1]вересень заг.'!L34</f>
        <v>13065.869999999999</v>
      </c>
      <c r="M12" s="43">
        <f>'[1]вересень заг.'!M34</f>
        <v>7212915.3999999994</v>
      </c>
    </row>
    <row r="13" spans="1:16" ht="14.25">
      <c r="A13" s="44" t="s">
        <v>13</v>
      </c>
      <c r="B13" s="45">
        <v>526130.51</v>
      </c>
      <c r="C13" s="46">
        <v>113404.96</v>
      </c>
      <c r="D13" s="45"/>
      <c r="E13" s="46"/>
      <c r="F13" s="46"/>
      <c r="G13" s="47"/>
      <c r="H13" s="47"/>
      <c r="I13" s="47"/>
      <c r="J13" s="47"/>
      <c r="K13" s="47"/>
      <c r="L13" s="47"/>
      <c r="M13" s="48">
        <f t="shared" ref="M13:M27" si="0">SUM(B13:L13)</f>
        <v>639535.47</v>
      </c>
      <c r="N13" s="49"/>
    </row>
    <row r="14" spans="1:16" ht="14.25">
      <c r="A14" s="44" t="s">
        <v>14</v>
      </c>
      <c r="B14" s="45">
        <v>33600</v>
      </c>
      <c r="C14" s="45">
        <v>7800</v>
      </c>
      <c r="D14" s="45"/>
      <c r="E14" s="46"/>
      <c r="F14" s="46"/>
      <c r="G14" s="47"/>
      <c r="H14" s="47"/>
      <c r="I14" s="47"/>
      <c r="J14" s="47"/>
      <c r="K14" s="47"/>
      <c r="L14" s="47"/>
      <c r="M14" s="48">
        <f t="shared" si="0"/>
        <v>41400</v>
      </c>
      <c r="N14" s="49"/>
      <c r="P14" s="49"/>
    </row>
    <row r="15" spans="1:16" ht="14.25">
      <c r="A15" s="44" t="s">
        <v>15</v>
      </c>
      <c r="B15" s="45">
        <v>70383.09</v>
      </c>
      <c r="C15" s="45">
        <v>14783.46</v>
      </c>
      <c r="D15" s="45"/>
      <c r="E15" s="46"/>
      <c r="F15" s="46"/>
      <c r="G15" s="47"/>
      <c r="H15" s="47"/>
      <c r="I15" s="47"/>
      <c r="J15" s="47"/>
      <c r="K15" s="47"/>
      <c r="L15" s="47"/>
      <c r="M15" s="48">
        <f t="shared" si="0"/>
        <v>85166.549999999988</v>
      </c>
      <c r="N15" s="49"/>
      <c r="P15" s="49"/>
    </row>
    <row r="16" spans="1:16" ht="14.25">
      <c r="A16" s="50" t="s">
        <v>16</v>
      </c>
      <c r="B16" s="51"/>
      <c r="C16" s="52"/>
      <c r="D16" s="51">
        <v>5750</v>
      </c>
      <c r="E16" s="52"/>
      <c r="F16" s="52"/>
      <c r="G16" s="52"/>
      <c r="H16" s="52"/>
      <c r="I16" s="52"/>
      <c r="J16" s="52"/>
      <c r="K16" s="52"/>
      <c r="L16" s="52"/>
      <c r="M16" s="53">
        <f t="shared" si="0"/>
        <v>5750</v>
      </c>
    </row>
    <row r="17" spans="1:13" ht="14.25">
      <c r="A17" s="50" t="s">
        <v>17</v>
      </c>
      <c r="B17" s="54"/>
      <c r="C17" s="47"/>
      <c r="D17" s="54">
        <v>14257.62</v>
      </c>
      <c r="E17" s="47"/>
      <c r="F17" s="47"/>
      <c r="G17" s="54"/>
      <c r="H17" s="47"/>
      <c r="I17" s="47"/>
      <c r="J17" s="47"/>
      <c r="K17" s="47"/>
      <c r="L17" s="47"/>
      <c r="M17" s="53">
        <f t="shared" si="0"/>
        <v>14257.62</v>
      </c>
    </row>
    <row r="18" spans="1:13" ht="14.25">
      <c r="A18" s="50" t="s">
        <v>18</v>
      </c>
      <c r="B18" s="54"/>
      <c r="C18" s="47"/>
      <c r="D18" s="54">
        <v>2995</v>
      </c>
      <c r="E18" s="47"/>
      <c r="F18" s="47"/>
      <c r="G18" s="54"/>
      <c r="H18" s="47"/>
      <c r="I18" s="47"/>
      <c r="J18" s="47"/>
      <c r="K18" s="47"/>
      <c r="L18" s="47"/>
      <c r="M18" s="53">
        <f t="shared" si="0"/>
        <v>2995</v>
      </c>
    </row>
    <row r="19" spans="1:13" ht="14.25">
      <c r="A19" s="50" t="s">
        <v>19</v>
      </c>
      <c r="B19" s="54"/>
      <c r="C19" s="47"/>
      <c r="D19" s="54">
        <v>5217</v>
      </c>
      <c r="E19" s="47"/>
      <c r="F19" s="47"/>
      <c r="G19" s="54"/>
      <c r="H19" s="47"/>
      <c r="I19" s="47"/>
      <c r="J19" s="47"/>
      <c r="K19" s="47"/>
      <c r="L19" s="47"/>
      <c r="M19" s="53">
        <f t="shared" si="0"/>
        <v>5217</v>
      </c>
    </row>
    <row r="20" spans="1:13" ht="14.25">
      <c r="A20" s="50" t="s">
        <v>20</v>
      </c>
      <c r="B20" s="54"/>
      <c r="C20" s="47"/>
      <c r="D20" s="54"/>
      <c r="E20" s="47"/>
      <c r="F20" s="47">
        <v>13988.33</v>
      </c>
      <c r="G20" s="54"/>
      <c r="H20" s="47"/>
      <c r="I20" s="47"/>
      <c r="J20" s="54"/>
      <c r="K20" s="47"/>
      <c r="L20" s="47"/>
      <c r="M20" s="53">
        <f t="shared" si="0"/>
        <v>13988.33</v>
      </c>
    </row>
    <row r="21" spans="1:13" ht="14.25">
      <c r="A21" s="55" t="s">
        <v>21</v>
      </c>
      <c r="B21" s="51"/>
      <c r="C21" s="52"/>
      <c r="D21" s="51"/>
      <c r="E21" s="52"/>
      <c r="F21" s="52"/>
      <c r="G21" s="51">
        <v>220</v>
      </c>
      <c r="H21" s="52"/>
      <c r="I21" s="52"/>
      <c r="J21" s="52"/>
      <c r="K21" s="52"/>
      <c r="L21" s="52"/>
      <c r="M21" s="53">
        <f t="shared" si="0"/>
        <v>220</v>
      </c>
    </row>
    <row r="22" spans="1:13" ht="14.25">
      <c r="A22" s="50" t="s">
        <v>22</v>
      </c>
      <c r="B22" s="54"/>
      <c r="C22" s="47"/>
      <c r="D22" s="54"/>
      <c r="E22" s="47"/>
      <c r="F22" s="47"/>
      <c r="G22" s="47">
        <v>48.31</v>
      </c>
      <c r="H22" s="47"/>
      <c r="I22" s="47"/>
      <c r="J22" s="47"/>
      <c r="K22" s="47"/>
      <c r="L22" s="47"/>
      <c r="M22" s="53">
        <f t="shared" si="0"/>
        <v>48.31</v>
      </c>
    </row>
    <row r="23" spans="1:13" ht="14.25">
      <c r="A23" s="50" t="s">
        <v>23</v>
      </c>
      <c r="B23" s="54"/>
      <c r="C23" s="47"/>
      <c r="D23" s="54"/>
      <c r="E23" s="47"/>
      <c r="F23" s="47"/>
      <c r="G23" s="47">
        <v>650</v>
      </c>
      <c r="H23" s="47"/>
      <c r="I23" s="47"/>
      <c r="J23" s="47"/>
      <c r="K23" s="47"/>
      <c r="L23" s="47"/>
      <c r="M23" s="53">
        <f t="shared" si="0"/>
        <v>650</v>
      </c>
    </row>
    <row r="24" spans="1:13" ht="14.25">
      <c r="A24" s="50" t="s">
        <v>24</v>
      </c>
      <c r="B24" s="54"/>
      <c r="C24" s="47"/>
      <c r="D24" s="54"/>
      <c r="E24" s="47"/>
      <c r="F24" s="47"/>
      <c r="G24" s="47">
        <v>3500</v>
      </c>
      <c r="H24" s="47"/>
      <c r="I24" s="47"/>
      <c r="J24" s="47"/>
      <c r="K24" s="47"/>
      <c r="L24" s="47"/>
      <c r="M24" s="53">
        <f t="shared" si="0"/>
        <v>3500</v>
      </c>
    </row>
    <row r="25" spans="1:13" ht="28.5">
      <c r="A25" s="55" t="s">
        <v>25</v>
      </c>
      <c r="B25" s="54"/>
      <c r="C25" s="47"/>
      <c r="D25" s="54"/>
      <c r="E25" s="47"/>
      <c r="F25" s="47"/>
      <c r="G25" s="56">
        <v>868.08</v>
      </c>
      <c r="H25" s="47"/>
      <c r="I25" s="47"/>
      <c r="J25" s="47"/>
      <c r="K25" s="47"/>
      <c r="L25" s="47"/>
      <c r="M25" s="53">
        <f t="shared" si="0"/>
        <v>868.08</v>
      </c>
    </row>
    <row r="26" spans="1:13" ht="14.25">
      <c r="A26" s="50" t="s">
        <v>26</v>
      </c>
      <c r="B26" s="54"/>
      <c r="C26" s="47"/>
      <c r="D26" s="54"/>
      <c r="E26" s="47"/>
      <c r="F26" s="47"/>
      <c r="G26" s="47"/>
      <c r="H26" s="47"/>
      <c r="I26" s="47"/>
      <c r="J26" s="47">
        <v>1747.2</v>
      </c>
      <c r="K26" s="47"/>
      <c r="L26" s="47"/>
      <c r="M26" s="53">
        <f t="shared" si="0"/>
        <v>1747.2</v>
      </c>
    </row>
    <row r="27" spans="1:13" ht="14.25">
      <c r="A27" s="50" t="s">
        <v>27</v>
      </c>
      <c r="B27" s="54"/>
      <c r="C27" s="47"/>
      <c r="D27" s="54"/>
      <c r="E27" s="47"/>
      <c r="F27" s="47"/>
      <c r="G27" s="47"/>
      <c r="H27" s="47"/>
      <c r="I27" s="47"/>
      <c r="J27" s="47"/>
      <c r="K27" s="47">
        <v>134.34</v>
      </c>
      <c r="L27" s="47"/>
      <c r="M27" s="53">
        <f t="shared" si="0"/>
        <v>134.34</v>
      </c>
    </row>
    <row r="28" spans="1:13" ht="14.25">
      <c r="A28" s="55" t="s">
        <v>28</v>
      </c>
      <c r="B28" s="51"/>
      <c r="C28" s="52"/>
      <c r="D28" s="51"/>
      <c r="E28" s="52"/>
      <c r="F28" s="52"/>
      <c r="G28" s="52"/>
      <c r="H28" s="52"/>
      <c r="I28" s="52"/>
      <c r="J28" s="52"/>
      <c r="K28" s="52">
        <v>5679.1</v>
      </c>
      <c r="L28" s="52"/>
      <c r="M28" s="57">
        <f>SUM(B28:L28)</f>
        <v>5679.1</v>
      </c>
    </row>
    <row r="29" spans="1:13" ht="14.25">
      <c r="A29" s="50" t="s">
        <v>29</v>
      </c>
      <c r="B29" s="54"/>
      <c r="C29" s="47"/>
      <c r="D29" s="54"/>
      <c r="E29" s="47"/>
      <c r="F29" s="47"/>
      <c r="G29" s="47"/>
      <c r="H29" s="47"/>
      <c r="I29" s="47"/>
      <c r="J29" s="47"/>
      <c r="K29" s="47"/>
      <c r="L29" s="47">
        <v>327.96</v>
      </c>
      <c r="M29" s="53">
        <f t="shared" ref="M29" si="1">SUM(B29:L29)</f>
        <v>327.96</v>
      </c>
    </row>
    <row r="30" spans="1:13" ht="13.5" thickBot="1">
      <c r="A30" s="58" t="s">
        <v>30</v>
      </c>
      <c r="B30" s="59">
        <f>SUM(B13:B15)</f>
        <v>630113.6</v>
      </c>
      <c r="C30" s="59">
        <f>SUM(C13:C15)</f>
        <v>135988.42000000001</v>
      </c>
      <c r="D30" s="59">
        <f>SUM(D13:D25)</f>
        <v>28219.620000000003</v>
      </c>
      <c r="E30" s="59">
        <f>SUM(E13:E25)</f>
        <v>0</v>
      </c>
      <c r="F30" s="59">
        <f>SUM(F13:F25)</f>
        <v>13988.33</v>
      </c>
      <c r="G30" s="59">
        <f>SUM(G13:G28)</f>
        <v>5286.3899999999994</v>
      </c>
      <c r="H30" s="59">
        <f>SUM(H13:H27)</f>
        <v>0</v>
      </c>
      <c r="I30" s="59">
        <f>SUM(I13:I28)</f>
        <v>0</v>
      </c>
      <c r="J30" s="59">
        <f>SUM(J13:J29)</f>
        <v>1747.2</v>
      </c>
      <c r="K30" s="59">
        <f>SUM(K13:K29)</f>
        <v>5813.4400000000005</v>
      </c>
      <c r="L30" s="59">
        <f>SUM(L13:L29)</f>
        <v>327.96</v>
      </c>
      <c r="M30" s="59">
        <f>SUM(M13:M29)</f>
        <v>821484.95999999985</v>
      </c>
    </row>
    <row r="31" spans="1:13" ht="13.5" thickBot="1">
      <c r="A31" s="60"/>
      <c r="B31" s="61"/>
      <c r="C31" s="62"/>
      <c r="D31" s="61"/>
      <c r="E31" s="62"/>
      <c r="F31" s="62"/>
      <c r="G31" s="62"/>
      <c r="H31" s="62"/>
      <c r="I31" s="62"/>
      <c r="J31" s="62"/>
      <c r="K31" s="62"/>
      <c r="L31" s="61"/>
      <c r="M31" s="61"/>
    </row>
    <row r="32" spans="1:13" ht="13.5" thickBot="1">
      <c r="A32" s="63" t="s">
        <v>31</v>
      </c>
      <c r="B32" s="64">
        <f>B12+B30</f>
        <v>6021617.459999999</v>
      </c>
      <c r="C32" s="64">
        <f>C12+C30</f>
        <v>1317239.6100000001</v>
      </c>
      <c r="D32" s="64">
        <f>D12+D30</f>
        <v>302709.24</v>
      </c>
      <c r="E32" s="64">
        <f>E12+E30</f>
        <v>4689.3</v>
      </c>
      <c r="F32" s="64">
        <f>F12+F30</f>
        <v>76588.599999999991</v>
      </c>
      <c r="G32" s="64">
        <f>G12+G30</f>
        <v>228616.5</v>
      </c>
      <c r="H32" s="64">
        <f>H12+H30</f>
        <v>23912.52</v>
      </c>
      <c r="I32" s="64">
        <f>I12+I30</f>
        <v>1920</v>
      </c>
      <c r="J32" s="64">
        <f>J12+J30</f>
        <v>7302.4</v>
      </c>
      <c r="K32" s="64">
        <f>K12+K30</f>
        <v>36410.899999999994</v>
      </c>
      <c r="L32" s="64">
        <f>L12+L30</f>
        <v>13393.829999999998</v>
      </c>
      <c r="M32" s="65">
        <f>M12+M30</f>
        <v>8034400.3599999994</v>
      </c>
    </row>
    <row r="33" spans="1:14">
      <c r="A33" s="60"/>
      <c r="B33" s="61"/>
      <c r="C33" s="62"/>
      <c r="D33" s="61"/>
      <c r="E33" s="62"/>
      <c r="F33" s="62"/>
      <c r="G33" s="62"/>
      <c r="H33" s="62"/>
      <c r="I33" s="62"/>
      <c r="J33" s="62"/>
      <c r="K33" s="62"/>
      <c r="L33" s="62"/>
      <c r="M33" s="61"/>
    </row>
    <row r="34" spans="1:14">
      <c r="A34" s="66"/>
      <c r="B34" s="66"/>
      <c r="C34" s="66"/>
      <c r="D34" s="67"/>
      <c r="E34" s="66"/>
      <c r="F34" s="66"/>
      <c r="G34" s="66"/>
      <c r="H34" s="66"/>
      <c r="I34" s="66"/>
      <c r="J34" s="66"/>
      <c r="K34" s="66"/>
      <c r="L34" s="66"/>
      <c r="M34" s="66"/>
      <c r="N34" s="68"/>
    </row>
    <row r="35" spans="1:14">
      <c r="A35" s="66"/>
      <c r="B35" s="66"/>
      <c r="C35" s="66"/>
      <c r="D35" s="69"/>
      <c r="E35" s="66"/>
      <c r="F35" s="66"/>
      <c r="G35" s="66"/>
      <c r="H35" s="66"/>
      <c r="I35" s="66"/>
      <c r="J35" s="70"/>
      <c r="K35" s="70"/>
      <c r="L35" s="66"/>
      <c r="M35" s="66"/>
    </row>
    <row r="36" spans="1:14">
      <c r="A36" s="67" t="s">
        <v>32</v>
      </c>
      <c r="B36" s="69">
        <v>8161150</v>
      </c>
      <c r="C36" s="69">
        <v>1863850</v>
      </c>
      <c r="D36" s="69">
        <v>328337</v>
      </c>
      <c r="E36" s="69">
        <v>6936</v>
      </c>
      <c r="F36" s="69">
        <v>175477</v>
      </c>
      <c r="G36" s="69">
        <v>255080</v>
      </c>
      <c r="H36" s="69">
        <v>23913</v>
      </c>
      <c r="I36" s="69">
        <v>23624</v>
      </c>
      <c r="J36" s="69">
        <v>15160</v>
      </c>
      <c r="K36" s="69">
        <v>90587</v>
      </c>
      <c r="L36" s="69">
        <v>14578</v>
      </c>
      <c r="M36" s="69">
        <f>B36+C36+D36+E36+F36+G36+H36+I36+J36+K36+L36</f>
        <v>10958692</v>
      </c>
    </row>
    <row r="37" spans="1:14">
      <c r="A37" s="66" t="s">
        <v>33</v>
      </c>
      <c r="B37" s="69">
        <f>B36-B32</f>
        <v>2139532.540000001</v>
      </c>
      <c r="C37" s="69">
        <f>C36-C32</f>
        <v>546610.3899999999</v>
      </c>
      <c r="D37" s="69">
        <f>D36-D32</f>
        <v>25627.760000000009</v>
      </c>
      <c r="E37" s="69">
        <f t="shared" ref="E37:I37" si="2">E36-E32</f>
        <v>2246.6999999999998</v>
      </c>
      <c r="F37" s="69">
        <f t="shared" si="2"/>
        <v>98888.400000000009</v>
      </c>
      <c r="G37" s="69">
        <f>G36-G32</f>
        <v>26463.5</v>
      </c>
      <c r="H37" s="69">
        <f t="shared" si="2"/>
        <v>0.47999999999956344</v>
      </c>
      <c r="I37" s="69">
        <f t="shared" si="2"/>
        <v>21704</v>
      </c>
      <c r="J37" s="69">
        <f>J36-J32</f>
        <v>7857.6</v>
      </c>
      <c r="K37" s="69">
        <f>K36-K32</f>
        <v>54176.100000000006</v>
      </c>
      <c r="L37" s="69">
        <f>L36-L32</f>
        <v>1184.1700000000019</v>
      </c>
      <c r="M37" s="69">
        <f>M36-M32</f>
        <v>2924291.6400000006</v>
      </c>
    </row>
    <row r="38" spans="1:14" s="49" customFormat="1">
      <c r="A38"/>
      <c r="B38"/>
      <c r="C38"/>
      <c r="D38" s="71"/>
      <c r="E38" s="72"/>
      <c r="F38" s="72"/>
      <c r="G38"/>
      <c r="H38" s="72"/>
      <c r="I38"/>
      <c r="J38"/>
      <c r="K38" s="72"/>
      <c r="L38"/>
      <c r="M38"/>
    </row>
  </sheetData>
  <mergeCells count="11">
    <mergeCell ref="F6:M6"/>
    <mergeCell ref="A7:D7"/>
    <mergeCell ref="A9:A10"/>
    <mergeCell ref="B9:L9"/>
    <mergeCell ref="M9:M10"/>
    <mergeCell ref="A1:D1"/>
    <mergeCell ref="L1:M1"/>
    <mergeCell ref="A2:D2"/>
    <mergeCell ref="L3:M3"/>
    <mergeCell ref="B5:C5"/>
    <mergeCell ref="F5:K5"/>
  </mergeCells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жовтень спец</vt:lpstr>
      <vt:lpstr>жовтень заг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2020-11-02T07:37:41Z</dcterms:created>
  <dcterms:modified xsi:type="dcterms:W3CDTF">2020-11-02T07:39:04Z</dcterms:modified>
</cp:coreProperties>
</file>