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170" windowWidth="9690" windowHeight="1395" tabRatio="948" activeTab="64"/>
  </bookViews>
  <sheets>
    <sheet name="Вил золота рибка" sheetId="1" r:id="rId1"/>
    <sheet name="Вил джерельце" sheetId="2" r:id="rId2"/>
    <sheet name="сонечко дес" sheetId="3" r:id="rId3"/>
    <sheet name="колосок мирное" sheetId="4" r:id="rId4"/>
    <sheet name="дельфин " sheetId="5" r:id="rId5"/>
    <sheet name="ромашка" sheetId="6" r:id="rId6"/>
    <sheet name="березка" sheetId="7" r:id="rId7"/>
    <sheet name="солнишко" sheetId="8" r:id="rId8"/>
    <sheet name="пролісок  приоз" sheetId="9" r:id="rId9"/>
    <sheet name="Вил зош1" sheetId="10" r:id="rId10"/>
    <sheet name="Вил.зош2" sheetId="11" r:id="rId11"/>
    <sheet name="КОШ1" sheetId="12" r:id="rId12"/>
    <sheet name="кош2" sheetId="13" r:id="rId13"/>
    <sheet name="кош3" sheetId="14" r:id="rId14"/>
    <sheet name="Кош4" sheetId="15" r:id="rId15"/>
    <sheet name="кош5" sheetId="16" r:id="rId16"/>
    <sheet name="кош6" sheetId="17" r:id="rId17"/>
    <sheet name="Шевчен1" sheetId="18" r:id="rId18"/>
    <sheet name="шевч2" sheetId="19" r:id="rId19"/>
    <sheet name="Дмитрів" sheetId="20" r:id="rId20"/>
    <sheet name="Десантне" sheetId="21" r:id="rId21"/>
    <sheet name="Мирне" sheetId="22" r:id="rId22"/>
    <sheet name="Новоселівка" sheetId="23" r:id="rId23"/>
    <sheet name="Примор" sheetId="24" r:id="rId24"/>
    <sheet name="приозер" sheetId="25" r:id="rId25"/>
    <sheet name="ст троян" sheetId="26" r:id="rId26"/>
    <sheet name="Трудов" sheetId="27" r:id="rId27"/>
    <sheet name="Фурман" sheetId="28" r:id="rId28"/>
    <sheet name="василів" sheetId="29" r:id="rId29"/>
    <sheet name="ліски" sheetId="30" r:id="rId30"/>
    <sheet name="Н.никол" sheetId="31" r:id="rId31"/>
    <sheet name="Чер.яр" sheetId="32" r:id="rId32"/>
    <sheet name="зв.070201 (сади)" sheetId="33" r:id="rId33"/>
    <sheet name="Кіл. 5 (сад)" sheetId="34" r:id="rId34"/>
    <sheet name="чер.яр (сад)" sheetId="35" r:id="rId35"/>
    <sheet name="н.ник (сад)" sheetId="36" r:id="rId36"/>
    <sheet name="вас (сад)" sheetId="37" r:id="rId37"/>
    <sheet name="Вил зош1 (суб)" sheetId="38" r:id="rId38"/>
    <sheet name="Вил.зош2 (суб)" sheetId="39" r:id="rId39"/>
    <sheet name="КОШ1 (суб)" sheetId="40" r:id="rId40"/>
    <sheet name="КОШ2 (суб)" sheetId="41" r:id="rId41"/>
    <sheet name="КОШ 3(суб.)" sheetId="42" r:id="rId42"/>
    <sheet name="КОШ4 (суб)" sheetId="43" r:id="rId43"/>
    <sheet name="КОШ5 (суб)" sheetId="44" r:id="rId44"/>
    <sheet name="КОШ 6(суб)" sheetId="45" r:id="rId45"/>
    <sheet name="Шев1(суб)" sheetId="46" r:id="rId46"/>
    <sheet name="Шевч2(суб)" sheetId="47" r:id="rId47"/>
    <sheet name="Дмитр(суб)" sheetId="48" r:id="rId48"/>
    <sheet name="Десант.(суб) " sheetId="49" r:id="rId49"/>
    <sheet name="Мирное(суб)" sheetId="50" r:id="rId50"/>
    <sheet name="Новос(суб)" sheetId="51" r:id="rId51"/>
    <sheet name="Прим(суб) " sheetId="52" r:id="rId52"/>
    <sheet name="Приоз(суб) " sheetId="53" r:id="rId53"/>
    <sheet name="Ст.Тр(суб)" sheetId="54" r:id="rId54"/>
    <sheet name="Труд.(суб) " sheetId="55" r:id="rId55"/>
    <sheet name="Фурм(суб)" sheetId="56" r:id="rId56"/>
    <sheet name="Вас(суб)" sheetId="57" r:id="rId57"/>
    <sheet name="Лиски(суб)" sheetId="58" r:id="rId58"/>
    <sheet name="Н.Ник(суб)" sheetId="59" r:id="rId59"/>
    <sheet name="Ч.Яр(суб)" sheetId="60" r:id="rId60"/>
    <sheet name="Кіл. буд твор" sheetId="61" r:id="rId61"/>
    <sheet name="вил.буд.твор" sheetId="62" r:id="rId62"/>
    <sheet name="сют" sheetId="63" r:id="rId63"/>
    <sheet name="супутник" sheetId="64" r:id="rId64"/>
    <sheet name="кдюсш" sheetId="65" r:id="rId65"/>
    <sheet name="вдюсш" sheetId="66" r:id="rId66"/>
  </sheets>
  <definedNames>
    <definedName name="_xlnm.Print_Area" localSheetId="6">'березка'!$A$1:$U$46</definedName>
    <definedName name="_xlnm.Print_Area" localSheetId="1">'Вил джерельце'!$A$1:$U$46</definedName>
    <definedName name="_xlnm.Print_Area" localSheetId="0">'Вил золота рибка'!$A$1:$U$49</definedName>
    <definedName name="_xlnm.Print_Area" localSheetId="9">'Вил зош1'!$A$1:$R$49</definedName>
    <definedName name="_xlnm.Print_Area" localSheetId="37">'Вил зош1 (суб)'!$A$1:$R$43</definedName>
    <definedName name="_xlnm.Print_Area" localSheetId="4">'дельфин '!$A$1:$U$45</definedName>
    <definedName name="_xlnm.Print_Area" localSheetId="3">'колосок мирное'!$A$1:$U$43</definedName>
    <definedName name="_xlnm.Print_Area" localSheetId="8">'пролісок  приоз'!$A$1:$U$43</definedName>
    <definedName name="_xlnm.Print_Area" localSheetId="5">'ромашка'!$A$1:$U$46</definedName>
    <definedName name="_xlnm.Print_Area" localSheetId="7">'солнишко'!$A$1:$U$45</definedName>
    <definedName name="_xlnm.Print_Area" localSheetId="2">'сонечко дес'!$A$1:$U$43</definedName>
  </definedNames>
  <calcPr fullCalcOnLoad="1"/>
</workbook>
</file>

<file path=xl/sharedStrings.xml><?xml version="1.0" encoding="utf-8"?>
<sst xmlns="http://schemas.openxmlformats.org/spreadsheetml/2006/main" count="1476" uniqueCount="168">
  <si>
    <t xml:space="preserve">Відділ освіти </t>
  </si>
  <si>
    <t>(назва установи)</t>
  </si>
  <si>
    <t xml:space="preserve">Ідентифікаційний </t>
  </si>
  <si>
    <t>код за ЄДРПОУ</t>
  </si>
  <si>
    <t>02145174</t>
  </si>
  <si>
    <t>КАРТКА  АНАЛІТИЧНОГО  ОБЛІКУ  КАСОВИХ  ВИДАТКІВ</t>
  </si>
  <si>
    <t>Вид коштів   0</t>
  </si>
  <si>
    <t>Дата виписки органу Державного казначейства</t>
  </si>
  <si>
    <t>Видатки за кодами економічної класифікації</t>
  </si>
  <si>
    <t>Разом:</t>
  </si>
  <si>
    <t>ВСЬОГОс нач года</t>
  </si>
  <si>
    <t xml:space="preserve">Код програмної класифікації   </t>
  </si>
  <si>
    <t>КДЮСШ</t>
  </si>
  <si>
    <t>ВДЮСШ</t>
  </si>
  <si>
    <t>Кош3</t>
  </si>
  <si>
    <t>Кош4</t>
  </si>
  <si>
    <t>Кош6</t>
  </si>
  <si>
    <t>Десантне</t>
  </si>
  <si>
    <t>Мирне</t>
  </si>
  <si>
    <t>новоселівка</t>
  </si>
  <si>
    <t>приморське</t>
  </si>
  <si>
    <t>Приозерне</t>
  </si>
  <si>
    <t>Ст.трояни</t>
  </si>
  <si>
    <t>Трудове</t>
  </si>
  <si>
    <t>Шевченково №1</t>
  </si>
  <si>
    <t>Шевченк.№2</t>
  </si>
  <si>
    <t>Василівка</t>
  </si>
  <si>
    <t>Ліски</t>
  </si>
  <si>
    <t>Н.Ніколаїв</t>
  </si>
  <si>
    <t>Червоний яр</t>
  </si>
  <si>
    <t>Кіл. Буд.твор</t>
  </si>
  <si>
    <t>вил.буд.твор.</t>
  </si>
  <si>
    <t>сют</t>
  </si>
  <si>
    <t>Супутник</t>
  </si>
  <si>
    <t>Вил.зош</t>
  </si>
  <si>
    <t>Взош2</t>
  </si>
  <si>
    <t>Кош1</t>
  </si>
  <si>
    <t>Кош2</t>
  </si>
  <si>
    <t>кош5</t>
  </si>
  <si>
    <t>Дмитрів</t>
  </si>
  <si>
    <t>с нач год</t>
  </si>
  <si>
    <t>с нач.год</t>
  </si>
  <si>
    <t>с нач .года</t>
  </si>
  <si>
    <t>с нач года</t>
  </si>
  <si>
    <t>3132</t>
  </si>
  <si>
    <t>с нач року</t>
  </si>
  <si>
    <t>споч.року</t>
  </si>
  <si>
    <t>с нач. Року</t>
  </si>
  <si>
    <t>с поч.року</t>
  </si>
  <si>
    <t>з поч.року</t>
  </si>
  <si>
    <t>з поч. року</t>
  </si>
  <si>
    <t>з поч року</t>
  </si>
  <si>
    <t>з поч .року</t>
  </si>
  <si>
    <t>Фурманівка</t>
  </si>
  <si>
    <t>разница</t>
  </si>
  <si>
    <t>за м-ц</t>
  </si>
  <si>
    <t>с поч року</t>
  </si>
  <si>
    <t>отчет</t>
  </si>
  <si>
    <t>кил.5 сад</t>
  </si>
  <si>
    <t>ч.яр. Сад</t>
  </si>
  <si>
    <t>н.ник сад</t>
  </si>
  <si>
    <t>вас сад</t>
  </si>
  <si>
    <t>Кіл.5 сад</t>
  </si>
  <si>
    <t>Чер.Яр.сад</t>
  </si>
  <si>
    <t>Н.Ник сад</t>
  </si>
  <si>
    <t>Вас сад</t>
  </si>
  <si>
    <t>звед070201(сади)</t>
  </si>
  <si>
    <t>дельфин</t>
  </si>
  <si>
    <t>ромашка</t>
  </si>
  <si>
    <t>Вил.джерельце</t>
  </si>
  <si>
    <t xml:space="preserve">берізка </t>
  </si>
  <si>
    <t xml:space="preserve">сонечко </t>
  </si>
  <si>
    <t>пролісок приоз</t>
  </si>
  <si>
    <t>світло</t>
  </si>
  <si>
    <t>пуос</t>
  </si>
  <si>
    <t>связь</t>
  </si>
  <si>
    <t>з.пл.</t>
  </si>
  <si>
    <t>свет</t>
  </si>
  <si>
    <t>жилсервис</t>
  </si>
  <si>
    <t>питание</t>
  </si>
  <si>
    <t>змеїний</t>
  </si>
  <si>
    <t>уголь</t>
  </si>
  <si>
    <t>пион</t>
  </si>
  <si>
    <t>авадани</t>
  </si>
  <si>
    <t>змеиний</t>
  </si>
  <si>
    <t>интерн</t>
  </si>
  <si>
    <t>сму6</t>
  </si>
  <si>
    <t>свитло</t>
  </si>
  <si>
    <t>дунаец</t>
  </si>
  <si>
    <t>окс</t>
  </si>
  <si>
    <t>командир</t>
  </si>
  <si>
    <t>кп приморское</t>
  </si>
  <si>
    <t>новос.с.к.</t>
  </si>
  <si>
    <t>сімья і молодежь</t>
  </si>
  <si>
    <t>шана</t>
  </si>
  <si>
    <t>одессакнига</t>
  </si>
  <si>
    <t>рута нова</t>
  </si>
  <si>
    <t xml:space="preserve">уголь </t>
  </si>
  <si>
    <t>зем.н.г.</t>
  </si>
  <si>
    <t>х.т</t>
  </si>
  <si>
    <t>медикам</t>
  </si>
  <si>
    <t>з.пл</t>
  </si>
  <si>
    <t>интернет</t>
  </si>
  <si>
    <t>колосники</t>
  </si>
  <si>
    <t>рєс</t>
  </si>
  <si>
    <t>комп.</t>
  </si>
  <si>
    <t xml:space="preserve">    </t>
  </si>
  <si>
    <t>х.т.</t>
  </si>
  <si>
    <t>команд</t>
  </si>
  <si>
    <t>команд.</t>
  </si>
  <si>
    <t>спецмонтаж</t>
  </si>
  <si>
    <t>окна</t>
  </si>
  <si>
    <t>Кош5</t>
  </si>
  <si>
    <t>Шевч1</t>
  </si>
  <si>
    <t>Шевч2</t>
  </si>
  <si>
    <t>Дмитр.ЗОШ</t>
  </si>
  <si>
    <t>Десантное ЗОШ</t>
  </si>
  <si>
    <t>Мирное ЗОШ</t>
  </si>
  <si>
    <t>Новос.ЗОШ</t>
  </si>
  <si>
    <t>Прим.ЗОШ</t>
  </si>
  <si>
    <t>Приоз.ЗОШ</t>
  </si>
  <si>
    <t>Ст.Тр.ЗОШ</t>
  </si>
  <si>
    <t>Труд.ЗОШ</t>
  </si>
  <si>
    <t>Фурм.ЗОШ</t>
  </si>
  <si>
    <t>Вас.ЗОШ</t>
  </si>
  <si>
    <t>Лиски ЗОШ</t>
  </si>
  <si>
    <t>Н.Ник.ЗОШ</t>
  </si>
  <si>
    <t>Ч.Яр ЗОШ</t>
  </si>
  <si>
    <t>з.пл.кред</t>
  </si>
  <si>
    <t>з.пл кред</t>
  </si>
  <si>
    <t>з.пл. кредит.</t>
  </si>
  <si>
    <t>з.пл. кредит</t>
  </si>
  <si>
    <t>з.пл.кредит</t>
  </si>
  <si>
    <t xml:space="preserve">з.пл. кредит </t>
  </si>
  <si>
    <t>з.по.кредит</t>
  </si>
  <si>
    <t>з.пл.кредит.</t>
  </si>
  <si>
    <t>з.пл кредит</t>
  </si>
  <si>
    <t>онилова</t>
  </si>
  <si>
    <t>н.г</t>
  </si>
  <si>
    <t>симеста</t>
  </si>
  <si>
    <t>цент мониторингу</t>
  </si>
  <si>
    <t>уголь,дрова</t>
  </si>
  <si>
    <t>дрова уголь</t>
  </si>
  <si>
    <t>уголь дрова</t>
  </si>
  <si>
    <t>угольдрова</t>
  </si>
  <si>
    <t>х.товари</t>
  </si>
  <si>
    <t>документі тек.рем.</t>
  </si>
  <si>
    <t>малихин</t>
  </si>
  <si>
    <t>проект рем</t>
  </si>
  <si>
    <t>костюмі</t>
  </si>
  <si>
    <t>облпаливо</t>
  </si>
  <si>
    <t>спецмонт</t>
  </si>
  <si>
    <t>ДНЗ "Золота рибка" м. Вилкове</t>
  </si>
  <si>
    <t>н.г. на воду</t>
  </si>
  <si>
    <t>аренда</t>
  </si>
  <si>
    <t>карточки</t>
  </si>
  <si>
    <t>прилепов</t>
  </si>
  <si>
    <t>спорттовар</t>
  </si>
  <si>
    <t>краска</t>
  </si>
  <si>
    <t>ремонь двиг.</t>
  </si>
  <si>
    <t>Відділ освіти та молодіжної політики Кілійської РДА</t>
  </si>
  <si>
    <t>монтажсервис</t>
  </si>
  <si>
    <t>мед.</t>
  </si>
  <si>
    <t>медикам.</t>
  </si>
  <si>
    <t>пот.рем</t>
  </si>
  <si>
    <t>"ЛУЧ"</t>
  </si>
  <si>
    <t>дата нет</t>
  </si>
  <si>
    <t>суслов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</si>
</sst>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  <numFmt numFmtId="170" formatCode="0.000"/>
    <numFmt numFmtId="171" formatCode="0.0%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0.0000"/>
    <numFmt numFmtId="175" formatCode="0.000%"/>
    <numFmt numFmtId="176" formatCode="#,##0.00;\-#,##0.00;#,&quot;-&quot;"/>
    <numFmt numFmtId="177" formatCode="_-* #,##0.000&quot;р.&quot;_-;\-* #,##0.000&quot;р.&quot;_-;_-* &quot;-&quot;??&quot;р.&quot;_-;_-@_-"/>
    <numFmt numFmtId="178" formatCode="[$-FC19]d\ mmmm\ yyyy\ &quot;г.&quot;"/>
  </numFmts>
  <fonts count="79">
    <font>
      <sz val="10"/>
      <name val="Arial Cyr"/>
      <family val="0"/>
    </font>
    <font>
      <b/>
      <sz val="11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i/>
      <sz val="11"/>
      <name val="Arial Cyr"/>
      <family val="2"/>
    </font>
    <font>
      <sz val="12"/>
      <name val="Arial Cyr"/>
      <family val="2"/>
    </font>
    <font>
      <b/>
      <i/>
      <sz val="8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2"/>
      <name val="Arial Cyr"/>
      <family val="0"/>
    </font>
    <font>
      <b/>
      <sz val="11"/>
      <color indexed="19"/>
      <name val="Arial Cyr"/>
      <family val="2"/>
    </font>
    <font>
      <b/>
      <i/>
      <sz val="11"/>
      <color indexed="12"/>
      <name val="Arial Cyr"/>
      <family val="0"/>
    </font>
    <font>
      <b/>
      <sz val="12"/>
      <color indexed="12"/>
      <name val="Arial Cyr"/>
      <family val="2"/>
    </font>
    <font>
      <b/>
      <sz val="9"/>
      <color indexed="12"/>
      <name val="Arial Cyr"/>
      <family val="2"/>
    </font>
    <font>
      <b/>
      <sz val="10"/>
      <color indexed="18"/>
      <name val="Arial Cyr"/>
      <family val="0"/>
    </font>
    <font>
      <b/>
      <sz val="9"/>
      <color indexed="16"/>
      <name val="Arial Cyr"/>
      <family val="2"/>
    </font>
    <font>
      <sz val="9"/>
      <color indexed="16"/>
      <name val="Arial Cyr"/>
      <family val="2"/>
    </font>
    <font>
      <b/>
      <sz val="10"/>
      <color indexed="59"/>
      <name val="Arial Cyr"/>
      <family val="0"/>
    </font>
    <font>
      <b/>
      <sz val="10"/>
      <color indexed="56"/>
      <name val="Arial Cyr"/>
      <family val="2"/>
    </font>
    <font>
      <b/>
      <sz val="10"/>
      <color indexed="16"/>
      <name val="Arial Cyr"/>
      <family val="0"/>
    </font>
    <font>
      <b/>
      <sz val="10"/>
      <color indexed="12"/>
      <name val="Arial Cyr"/>
      <family val="0"/>
    </font>
    <font>
      <b/>
      <sz val="9"/>
      <color indexed="18"/>
      <name val="Arial Cyr"/>
      <family val="0"/>
    </font>
    <font>
      <b/>
      <sz val="11"/>
      <color indexed="12"/>
      <name val="Arial Cyr"/>
      <family val="2"/>
    </font>
    <font>
      <b/>
      <sz val="11"/>
      <color indexed="18"/>
      <name val="Arial Cyr"/>
      <family val="0"/>
    </font>
    <font>
      <b/>
      <sz val="11"/>
      <color indexed="56"/>
      <name val="Arial Cyr"/>
      <family val="0"/>
    </font>
    <font>
      <b/>
      <sz val="11"/>
      <color indexed="16"/>
      <name val="Arial Cyr"/>
      <family val="0"/>
    </font>
    <font>
      <b/>
      <i/>
      <sz val="11"/>
      <color indexed="48"/>
      <name val="Arial Cyr"/>
      <family val="0"/>
    </font>
    <font>
      <sz val="11"/>
      <color indexed="20"/>
      <name val="Arial Cyr"/>
      <family val="2"/>
    </font>
    <font>
      <b/>
      <sz val="11"/>
      <color indexed="20"/>
      <name val="Arial Cyr"/>
      <family val="2"/>
    </font>
    <font>
      <b/>
      <sz val="11"/>
      <color indexed="60"/>
      <name val="Arial Cyr"/>
      <family val="2"/>
    </font>
    <font>
      <sz val="11"/>
      <color indexed="60"/>
      <name val="Arial Cyr"/>
      <family val="2"/>
    </font>
    <font>
      <sz val="11"/>
      <color indexed="18"/>
      <name val="Arial Cyr"/>
      <family val="2"/>
    </font>
    <font>
      <b/>
      <i/>
      <sz val="11"/>
      <color indexed="16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name val="Helv"/>
      <family val="0"/>
    </font>
    <font>
      <b/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32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10" applyNumberFormat="0" applyFill="0" applyAlignment="0" applyProtection="0"/>
    <xf numFmtId="0" fontId="42" fillId="0" borderId="0">
      <alignment/>
      <protection/>
    </xf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33" borderId="0" applyNumberFormat="0" applyBorder="0" applyAlignment="0" applyProtection="0"/>
  </cellStyleXfs>
  <cellXfs count="36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Continuous" vertical="center"/>
    </xf>
    <xf numFmtId="0" fontId="3" fillId="0" borderId="0" xfId="0" applyFont="1" applyBorder="1" applyAlignment="1">
      <alignment/>
    </xf>
    <xf numFmtId="49" fontId="6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 horizontal="center"/>
    </xf>
    <xf numFmtId="10" fontId="7" fillId="0" borderId="11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14" fontId="11" fillId="0" borderId="11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2" fontId="7" fillId="0" borderId="14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10" fontId="0" fillId="0" borderId="11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11" fillId="0" borderId="15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  <xf numFmtId="14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2" fontId="14" fillId="0" borderId="16" xfId="0" applyNumberFormat="1" applyFont="1" applyBorder="1" applyAlignment="1">
      <alignment/>
    </xf>
    <xf numFmtId="2" fontId="0" fillId="0" borderId="13" xfId="63" applyNumberFormat="1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4" fontId="7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2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14" fontId="7" fillId="0" borderId="12" xfId="0" applyNumberFormat="1" applyFont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0" fontId="15" fillId="0" borderId="17" xfId="0" applyFont="1" applyBorder="1" applyAlignment="1">
      <alignment horizontal="left" wrapText="1"/>
    </xf>
    <xf numFmtId="0" fontId="15" fillId="0" borderId="16" xfId="0" applyFont="1" applyBorder="1" applyAlignment="1">
      <alignment/>
    </xf>
    <xf numFmtId="0" fontId="16" fillId="0" borderId="16" xfId="0" applyFont="1" applyBorder="1" applyAlignment="1">
      <alignment/>
    </xf>
    <xf numFmtId="49" fontId="18" fillId="0" borderId="18" xfId="0" applyNumberFormat="1" applyFont="1" applyBorder="1" applyAlignment="1" applyProtection="1">
      <alignment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Continuous" vertical="center"/>
    </xf>
    <xf numFmtId="0" fontId="17" fillId="0" borderId="20" xfId="0" applyFont="1" applyBorder="1" applyAlignment="1">
      <alignment horizontal="centerContinuous" vertical="center"/>
    </xf>
    <xf numFmtId="0" fontId="19" fillId="0" borderId="16" xfId="0" applyFont="1" applyBorder="1" applyAlignment="1">
      <alignment/>
    </xf>
    <xf numFmtId="0" fontId="19" fillId="0" borderId="21" xfId="0" applyFont="1" applyBorder="1" applyAlignment="1">
      <alignment/>
    </xf>
    <xf numFmtId="14" fontId="14" fillId="0" borderId="22" xfId="0" applyNumberFormat="1" applyFont="1" applyBorder="1" applyAlignment="1">
      <alignment horizontal="center"/>
    </xf>
    <xf numFmtId="2" fontId="14" fillId="0" borderId="23" xfId="0" applyNumberFormat="1" applyFont="1" applyBorder="1" applyAlignment="1">
      <alignment/>
    </xf>
    <xf numFmtId="0" fontId="14" fillId="0" borderId="23" xfId="0" applyFont="1" applyBorder="1" applyAlignment="1">
      <alignment/>
    </xf>
    <xf numFmtId="2" fontId="14" fillId="0" borderId="24" xfId="0" applyNumberFormat="1" applyFont="1" applyBorder="1" applyAlignment="1">
      <alignment/>
    </xf>
    <xf numFmtId="14" fontId="14" fillId="0" borderId="25" xfId="0" applyNumberFormat="1" applyFont="1" applyBorder="1" applyAlignment="1">
      <alignment horizontal="center"/>
    </xf>
    <xf numFmtId="2" fontId="14" fillId="0" borderId="26" xfId="0" applyNumberFormat="1" applyFont="1" applyBorder="1" applyAlignment="1">
      <alignment/>
    </xf>
    <xf numFmtId="0" fontId="14" fillId="0" borderId="26" xfId="0" applyFont="1" applyBorder="1" applyAlignment="1">
      <alignment/>
    </xf>
    <xf numFmtId="2" fontId="14" fillId="0" borderId="27" xfId="0" applyNumberFormat="1" applyFont="1" applyBorder="1" applyAlignment="1">
      <alignment/>
    </xf>
    <xf numFmtId="0" fontId="20" fillId="0" borderId="22" xfId="0" applyFont="1" applyBorder="1" applyAlignment="1">
      <alignment horizontal="left" vertical="center"/>
    </xf>
    <xf numFmtId="14" fontId="21" fillId="0" borderId="25" xfId="0" applyNumberFormat="1" applyFont="1" applyBorder="1" applyAlignment="1">
      <alignment horizontal="center"/>
    </xf>
    <xf numFmtId="2" fontId="21" fillId="0" borderId="26" xfId="0" applyNumberFormat="1" applyFont="1" applyBorder="1" applyAlignment="1">
      <alignment/>
    </xf>
    <xf numFmtId="0" fontId="21" fillId="0" borderId="26" xfId="0" applyFont="1" applyBorder="1" applyAlignment="1">
      <alignment/>
    </xf>
    <xf numFmtId="2" fontId="21" fillId="0" borderId="27" xfId="0" applyNumberFormat="1" applyFont="1" applyBorder="1" applyAlignment="1">
      <alignment/>
    </xf>
    <xf numFmtId="2" fontId="20" fillId="0" borderId="23" xfId="0" applyNumberFormat="1" applyFont="1" applyBorder="1" applyAlignment="1">
      <alignment/>
    </xf>
    <xf numFmtId="0" fontId="20" fillId="0" borderId="23" xfId="0" applyFont="1" applyBorder="1" applyAlignment="1">
      <alignment/>
    </xf>
    <xf numFmtId="2" fontId="20" fillId="0" borderId="24" xfId="0" applyNumberFormat="1" applyFont="1" applyBorder="1" applyAlignment="1">
      <alignment/>
    </xf>
    <xf numFmtId="14" fontId="22" fillId="0" borderId="17" xfId="0" applyNumberFormat="1" applyFont="1" applyBorder="1" applyAlignment="1">
      <alignment horizontal="left" wrapText="1"/>
    </xf>
    <xf numFmtId="0" fontId="22" fillId="0" borderId="16" xfId="0" applyFont="1" applyBorder="1" applyAlignment="1">
      <alignment/>
    </xf>
    <xf numFmtId="0" fontId="23" fillId="0" borderId="17" xfId="0" applyFont="1" applyBorder="1" applyAlignment="1">
      <alignment horizontal="left" wrapText="1"/>
    </xf>
    <xf numFmtId="0" fontId="23" fillId="0" borderId="16" xfId="0" applyFont="1" applyBorder="1" applyAlignment="1">
      <alignment/>
    </xf>
    <xf numFmtId="0" fontId="23" fillId="0" borderId="21" xfId="0" applyFont="1" applyBorder="1" applyAlignment="1">
      <alignment/>
    </xf>
    <xf numFmtId="14" fontId="14" fillId="0" borderId="17" xfId="0" applyNumberFormat="1" applyFont="1" applyBorder="1" applyAlignment="1">
      <alignment horizontal="center"/>
    </xf>
    <xf numFmtId="0" fontId="24" fillId="0" borderId="17" xfId="0" applyFont="1" applyBorder="1" applyAlignment="1">
      <alignment horizontal="left" vertical="center"/>
    </xf>
    <xf numFmtId="2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2" fontId="24" fillId="0" borderId="21" xfId="0" applyNumberFormat="1" applyFont="1" applyBorder="1" applyAlignment="1">
      <alignment/>
    </xf>
    <xf numFmtId="2" fontId="25" fillId="0" borderId="16" xfId="0" applyNumberFormat="1" applyFont="1" applyBorder="1" applyAlignment="1">
      <alignment/>
    </xf>
    <xf numFmtId="2" fontId="25" fillId="0" borderId="21" xfId="0" applyNumberFormat="1" applyFont="1" applyBorder="1" applyAlignment="1">
      <alignment/>
    </xf>
    <xf numFmtId="0" fontId="17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wrapText="1"/>
    </xf>
    <xf numFmtId="0" fontId="23" fillId="0" borderId="16" xfId="0" applyFont="1" applyBorder="1" applyAlignment="1">
      <alignment/>
    </xf>
    <xf numFmtId="0" fontId="23" fillId="0" borderId="21" xfId="0" applyFont="1" applyBorder="1" applyAlignment="1">
      <alignment/>
    </xf>
    <xf numFmtId="2" fontId="24" fillId="0" borderId="19" xfId="0" applyNumberFormat="1" applyFont="1" applyBorder="1" applyAlignment="1">
      <alignment/>
    </xf>
    <xf numFmtId="0" fontId="19" fillId="0" borderId="17" xfId="0" applyFont="1" applyBorder="1" applyAlignment="1">
      <alignment horizontal="left" wrapText="1"/>
    </xf>
    <xf numFmtId="0" fontId="19" fillId="0" borderId="16" xfId="0" applyFont="1" applyBorder="1" applyAlignment="1">
      <alignment/>
    </xf>
    <xf numFmtId="0" fontId="19" fillId="0" borderId="21" xfId="0" applyFont="1" applyBorder="1" applyAlignment="1">
      <alignment/>
    </xf>
    <xf numFmtId="0" fontId="26" fillId="0" borderId="17" xfId="0" applyFont="1" applyBorder="1" applyAlignment="1">
      <alignment horizontal="left" wrapText="1"/>
    </xf>
    <xf numFmtId="0" fontId="26" fillId="0" borderId="16" xfId="0" applyFont="1" applyBorder="1" applyAlignment="1">
      <alignment/>
    </xf>
    <xf numFmtId="0" fontId="26" fillId="0" borderId="21" xfId="0" applyFont="1" applyBorder="1" applyAlignment="1">
      <alignment/>
    </xf>
    <xf numFmtId="14" fontId="9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19" fillId="0" borderId="17" xfId="0" applyFont="1" applyBorder="1" applyAlignment="1">
      <alignment horizontal="left" wrapText="1"/>
    </xf>
    <xf numFmtId="0" fontId="24" fillId="0" borderId="22" xfId="0" applyFont="1" applyBorder="1" applyAlignment="1">
      <alignment horizontal="left" vertical="center"/>
    </xf>
    <xf numFmtId="2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/>
    </xf>
    <xf numFmtId="2" fontId="24" fillId="0" borderId="24" xfId="0" applyNumberFormat="1" applyFont="1" applyBorder="1" applyAlignment="1">
      <alignment/>
    </xf>
    <xf numFmtId="14" fontId="24" fillId="0" borderId="25" xfId="0" applyNumberFormat="1" applyFont="1" applyBorder="1" applyAlignment="1">
      <alignment horizontal="center"/>
    </xf>
    <xf numFmtId="2" fontId="24" fillId="0" borderId="26" xfId="0" applyNumberFormat="1" applyFont="1" applyBorder="1" applyAlignment="1">
      <alignment/>
    </xf>
    <xf numFmtId="2" fontId="24" fillId="0" borderId="27" xfId="0" applyNumberFormat="1" applyFont="1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2" fontId="24" fillId="0" borderId="17" xfId="0" applyNumberFormat="1" applyFont="1" applyBorder="1" applyAlignment="1">
      <alignment/>
    </xf>
    <xf numFmtId="49" fontId="25" fillId="0" borderId="29" xfId="0" applyNumberFormat="1" applyFont="1" applyBorder="1" applyAlignment="1" applyProtection="1">
      <alignment horizontal="left"/>
      <protection locked="0"/>
    </xf>
    <xf numFmtId="9" fontId="0" fillId="0" borderId="11" xfId="63" applyFont="1" applyBorder="1" applyAlignment="1">
      <alignment/>
    </xf>
    <xf numFmtId="0" fontId="28" fillId="0" borderId="17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left" wrapText="1"/>
    </xf>
    <xf numFmtId="0" fontId="29" fillId="0" borderId="16" xfId="0" applyFont="1" applyBorder="1" applyAlignment="1">
      <alignment/>
    </xf>
    <xf numFmtId="2" fontId="29" fillId="0" borderId="21" xfId="0" applyNumberFormat="1" applyFont="1" applyBorder="1" applyAlignment="1">
      <alignment/>
    </xf>
    <xf numFmtId="14" fontId="27" fillId="0" borderId="17" xfId="0" applyNumberFormat="1" applyFont="1" applyBorder="1" applyAlignment="1">
      <alignment horizontal="center"/>
    </xf>
    <xf numFmtId="2" fontId="27" fillId="0" borderId="16" xfId="0" applyNumberFormat="1" applyFont="1" applyBorder="1" applyAlignment="1">
      <alignment/>
    </xf>
    <xf numFmtId="2" fontId="27" fillId="0" borderId="21" xfId="0" applyNumberFormat="1" applyFont="1" applyBorder="1" applyAlignment="1">
      <alignment/>
    </xf>
    <xf numFmtId="14" fontId="16" fillId="0" borderId="17" xfId="0" applyNumberFormat="1" applyFont="1" applyBorder="1" applyAlignment="1">
      <alignment horizontal="center"/>
    </xf>
    <xf numFmtId="2" fontId="16" fillId="0" borderId="16" xfId="0" applyNumberFormat="1" applyFont="1" applyBorder="1" applyAlignment="1">
      <alignment/>
    </xf>
    <xf numFmtId="2" fontId="16" fillId="0" borderId="21" xfId="0" applyNumberFormat="1" applyFont="1" applyBorder="1" applyAlignment="1">
      <alignment/>
    </xf>
    <xf numFmtId="0" fontId="30" fillId="0" borderId="22" xfId="0" applyFont="1" applyBorder="1" applyAlignment="1">
      <alignment horizontal="left" vertical="center"/>
    </xf>
    <xf numFmtId="2" fontId="30" fillId="0" borderId="23" xfId="0" applyNumberFormat="1" applyFont="1" applyBorder="1" applyAlignment="1">
      <alignment/>
    </xf>
    <xf numFmtId="0" fontId="30" fillId="0" borderId="23" xfId="0" applyFont="1" applyBorder="1" applyAlignment="1">
      <alignment/>
    </xf>
    <xf numFmtId="2" fontId="30" fillId="0" borderId="24" xfId="0" applyNumberFormat="1" applyFont="1" applyBorder="1" applyAlignment="1">
      <alignment/>
    </xf>
    <xf numFmtId="14" fontId="30" fillId="0" borderId="25" xfId="0" applyNumberFormat="1" applyFont="1" applyBorder="1" applyAlignment="1">
      <alignment horizontal="center"/>
    </xf>
    <xf numFmtId="2" fontId="30" fillId="0" borderId="26" xfId="0" applyNumberFormat="1" applyFont="1" applyBorder="1" applyAlignment="1">
      <alignment/>
    </xf>
    <xf numFmtId="0" fontId="30" fillId="0" borderId="26" xfId="0" applyFont="1" applyBorder="1" applyAlignment="1">
      <alignment/>
    </xf>
    <xf numFmtId="2" fontId="30" fillId="0" borderId="27" xfId="0" applyNumberFormat="1" applyFont="1" applyBorder="1" applyAlignment="1">
      <alignment/>
    </xf>
    <xf numFmtId="0" fontId="28" fillId="0" borderId="17" xfId="0" applyFont="1" applyBorder="1" applyAlignment="1">
      <alignment horizontal="left" wrapText="1"/>
    </xf>
    <xf numFmtId="0" fontId="28" fillId="0" borderId="16" xfId="0" applyFont="1" applyBorder="1" applyAlignment="1">
      <alignment/>
    </xf>
    <xf numFmtId="0" fontId="28" fillId="0" borderId="21" xfId="0" applyFont="1" applyBorder="1" applyAlignment="1">
      <alignment/>
    </xf>
    <xf numFmtId="2" fontId="28" fillId="0" borderId="16" xfId="0" applyNumberFormat="1" applyFont="1" applyBorder="1" applyAlignment="1">
      <alignment/>
    </xf>
    <xf numFmtId="0" fontId="28" fillId="0" borderId="17" xfId="0" applyFont="1" applyBorder="1" applyAlignment="1">
      <alignment horizontal="left" wrapText="1"/>
    </xf>
    <xf numFmtId="0" fontId="28" fillId="0" borderId="16" xfId="0" applyFont="1" applyBorder="1" applyAlignment="1">
      <alignment/>
    </xf>
    <xf numFmtId="0" fontId="28" fillId="0" borderId="21" xfId="0" applyFont="1" applyBorder="1" applyAlignment="1">
      <alignment/>
    </xf>
    <xf numFmtId="2" fontId="28" fillId="0" borderId="16" xfId="0" applyNumberFormat="1" applyFont="1" applyBorder="1" applyAlignment="1">
      <alignment/>
    </xf>
    <xf numFmtId="2" fontId="28" fillId="0" borderId="21" xfId="0" applyNumberFormat="1" applyFont="1" applyBorder="1" applyAlignment="1">
      <alignment/>
    </xf>
    <xf numFmtId="0" fontId="28" fillId="0" borderId="30" xfId="0" applyFont="1" applyBorder="1" applyAlignment="1">
      <alignment/>
    </xf>
    <xf numFmtId="1" fontId="0" fillId="0" borderId="11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9" fontId="0" fillId="0" borderId="13" xfId="63" applyFont="1" applyBorder="1" applyAlignment="1">
      <alignment/>
    </xf>
    <xf numFmtId="2" fontId="31" fillId="0" borderId="16" xfId="0" applyNumberFormat="1" applyFont="1" applyBorder="1" applyAlignment="1">
      <alignment/>
    </xf>
    <xf numFmtId="14" fontId="31" fillId="0" borderId="17" xfId="0" applyNumberFormat="1" applyFont="1" applyBorder="1" applyAlignment="1">
      <alignment horizontal="center"/>
    </xf>
    <xf numFmtId="0" fontId="31" fillId="0" borderId="16" xfId="0" applyFont="1" applyBorder="1" applyAlignment="1">
      <alignment/>
    </xf>
    <xf numFmtId="2" fontId="31" fillId="0" borderId="21" xfId="0" applyNumberFormat="1" applyFont="1" applyBorder="1" applyAlignment="1">
      <alignment/>
    </xf>
    <xf numFmtId="14" fontId="32" fillId="0" borderId="17" xfId="0" applyNumberFormat="1" applyFont="1" applyBorder="1" applyAlignment="1">
      <alignment horizontal="center"/>
    </xf>
    <xf numFmtId="2" fontId="33" fillId="0" borderId="16" xfId="0" applyNumberFormat="1" applyFont="1" applyBorder="1" applyAlignment="1">
      <alignment/>
    </xf>
    <xf numFmtId="0" fontId="33" fillId="0" borderId="16" xfId="0" applyFont="1" applyBorder="1" applyAlignment="1">
      <alignment/>
    </xf>
    <xf numFmtId="2" fontId="33" fillId="0" borderId="21" xfId="0" applyNumberFormat="1" applyFont="1" applyBorder="1" applyAlignment="1">
      <alignment/>
    </xf>
    <xf numFmtId="14" fontId="3" fillId="0" borderId="13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0" fontId="3" fillId="0" borderId="11" xfId="0" applyNumberFormat="1" applyFont="1" applyBorder="1" applyAlignment="1">
      <alignment horizontal="center"/>
    </xf>
    <xf numFmtId="49" fontId="6" fillId="0" borderId="18" xfId="0" applyNumberFormat="1" applyFont="1" applyBorder="1" applyAlignment="1" applyProtection="1">
      <alignment/>
      <protection locked="0"/>
    </xf>
    <xf numFmtId="0" fontId="5" fillId="0" borderId="20" xfId="0" applyFont="1" applyBorder="1" applyAlignment="1">
      <alignment horizontal="centerContinuous" vertical="center"/>
    </xf>
    <xf numFmtId="2" fontId="3" fillId="0" borderId="11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34" fillId="0" borderId="22" xfId="0" applyFont="1" applyBorder="1" applyAlignment="1">
      <alignment horizontal="left" vertical="center"/>
    </xf>
    <xf numFmtId="2" fontId="35" fillId="0" borderId="23" xfId="0" applyNumberFormat="1" applyFont="1" applyBorder="1" applyAlignment="1">
      <alignment/>
    </xf>
    <xf numFmtId="0" fontId="35" fillId="0" borderId="23" xfId="0" applyFont="1" applyBorder="1" applyAlignment="1">
      <alignment/>
    </xf>
    <xf numFmtId="2" fontId="35" fillId="0" borderId="24" xfId="0" applyNumberFormat="1" applyFont="1" applyBorder="1" applyAlignment="1">
      <alignment/>
    </xf>
    <xf numFmtId="14" fontId="35" fillId="0" borderId="25" xfId="0" applyNumberFormat="1" applyFont="1" applyBorder="1" applyAlignment="1">
      <alignment horizontal="center"/>
    </xf>
    <xf numFmtId="0" fontId="34" fillId="0" borderId="22" xfId="0" applyFont="1" applyBorder="1" applyAlignment="1">
      <alignment horizontal="left" vertical="center"/>
    </xf>
    <xf numFmtId="2" fontId="34" fillId="0" borderId="23" xfId="0" applyNumberFormat="1" applyFont="1" applyBorder="1" applyAlignment="1">
      <alignment/>
    </xf>
    <xf numFmtId="0" fontId="34" fillId="0" borderId="23" xfId="0" applyFont="1" applyBorder="1" applyAlignment="1">
      <alignment/>
    </xf>
    <xf numFmtId="2" fontId="34" fillId="0" borderId="24" xfId="0" applyNumberFormat="1" applyFont="1" applyBorder="1" applyAlignment="1">
      <alignment/>
    </xf>
    <xf numFmtId="14" fontId="34" fillId="0" borderId="25" xfId="0" applyNumberFormat="1" applyFont="1" applyBorder="1" applyAlignment="1">
      <alignment horizontal="center"/>
    </xf>
    <xf numFmtId="2" fontId="34" fillId="0" borderId="26" xfId="0" applyNumberFormat="1" applyFont="1" applyBorder="1" applyAlignment="1">
      <alignment/>
    </xf>
    <xf numFmtId="0" fontId="34" fillId="0" borderId="26" xfId="0" applyFont="1" applyBorder="1" applyAlignment="1">
      <alignment/>
    </xf>
    <xf numFmtId="2" fontId="34" fillId="0" borderId="27" xfId="0" applyNumberFormat="1" applyFont="1" applyBorder="1" applyAlignment="1">
      <alignment/>
    </xf>
    <xf numFmtId="9" fontId="3" fillId="0" borderId="11" xfId="0" applyNumberFormat="1" applyFont="1" applyBorder="1" applyAlignment="1">
      <alignment horizontal="center"/>
    </xf>
    <xf numFmtId="49" fontId="17" fillId="0" borderId="18" xfId="0" applyNumberFormat="1" applyFont="1" applyBorder="1" applyAlignment="1" applyProtection="1">
      <alignment/>
      <protection locked="0"/>
    </xf>
    <xf numFmtId="2" fontId="34" fillId="0" borderId="26" xfId="0" applyNumberFormat="1" applyFont="1" applyBorder="1" applyAlignment="1">
      <alignment/>
    </xf>
    <xf numFmtId="14" fontId="3" fillId="0" borderId="15" xfId="0" applyNumberFormat="1" applyFont="1" applyBorder="1" applyAlignment="1">
      <alignment horizontal="center"/>
    </xf>
    <xf numFmtId="0" fontId="16" fillId="0" borderId="21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36" fillId="0" borderId="19" xfId="0" applyFont="1" applyBorder="1" applyAlignment="1">
      <alignment/>
    </xf>
    <xf numFmtId="0" fontId="16" fillId="0" borderId="19" xfId="0" applyFont="1" applyBorder="1" applyAlignment="1">
      <alignment/>
    </xf>
    <xf numFmtId="2" fontId="37" fillId="0" borderId="23" xfId="0" applyNumberFormat="1" applyFont="1" applyBorder="1" applyAlignment="1">
      <alignment/>
    </xf>
    <xf numFmtId="2" fontId="37" fillId="0" borderId="24" xfId="0" applyNumberFormat="1" applyFont="1" applyBorder="1" applyAlignment="1">
      <alignment/>
    </xf>
    <xf numFmtId="0" fontId="0" fillId="0" borderId="13" xfId="0" applyFont="1" applyBorder="1" applyAlignment="1">
      <alignment horizontal="center" wrapText="1"/>
    </xf>
    <xf numFmtId="2" fontId="14" fillId="0" borderId="32" xfId="0" applyNumberFormat="1" applyFont="1" applyBorder="1" applyAlignment="1">
      <alignment/>
    </xf>
    <xf numFmtId="43" fontId="0" fillId="0" borderId="11" xfId="69" applyFont="1" applyBorder="1" applyAlignment="1">
      <alignment/>
    </xf>
    <xf numFmtId="10" fontId="4" fillId="0" borderId="11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2" fontId="28" fillId="0" borderId="33" xfId="0" applyNumberFormat="1" applyFont="1" applyBorder="1" applyAlignment="1">
      <alignment horizontal="center" vertical="center"/>
    </xf>
    <xf numFmtId="0" fontId="12" fillId="0" borderId="11" xfId="42" applyBorder="1" applyAlignment="1" applyProtection="1">
      <alignment/>
      <protection/>
    </xf>
    <xf numFmtId="176" fontId="38" fillId="34" borderId="11" xfId="0" applyNumberFormat="1" applyFont="1" applyFill="1" applyBorder="1" applyAlignment="1" applyProtection="1">
      <alignment horizontal="center" vertical="center" wrapText="1"/>
      <protection locked="0"/>
    </xf>
    <xf numFmtId="176" fontId="39" fillId="34" borderId="11" xfId="0" applyNumberFormat="1" applyFont="1" applyFill="1" applyBorder="1" applyAlignment="1" applyProtection="1">
      <alignment horizontal="center" vertical="center" wrapText="1"/>
      <protection locked="0"/>
    </xf>
    <xf numFmtId="176" fontId="40" fillId="34" borderId="11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Alignment="1">
      <alignment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10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44" fontId="0" fillId="0" borderId="11" xfId="43" applyFont="1" applyBorder="1" applyAlignment="1">
      <alignment/>
    </xf>
    <xf numFmtId="44" fontId="0" fillId="0" borderId="13" xfId="43" applyFont="1" applyBorder="1" applyAlignment="1">
      <alignment/>
    </xf>
    <xf numFmtId="2" fontId="0" fillId="0" borderId="11" xfId="0" applyNumberFormat="1" applyFont="1" applyBorder="1" applyAlignment="1">
      <alignment/>
    </xf>
    <xf numFmtId="44" fontId="4" fillId="0" borderId="11" xfId="43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16" fillId="0" borderId="30" xfId="0" applyFont="1" applyBorder="1" applyAlignment="1">
      <alignment/>
    </xf>
    <xf numFmtId="0" fontId="30" fillId="0" borderId="36" xfId="0" applyFont="1" applyBorder="1" applyAlignment="1">
      <alignment/>
    </xf>
    <xf numFmtId="0" fontId="30" fillId="0" borderId="37" xfId="0" applyFont="1" applyBorder="1" applyAlignment="1">
      <alignment/>
    </xf>
    <xf numFmtId="0" fontId="2" fillId="0" borderId="38" xfId="0" applyFont="1" applyBorder="1" applyAlignment="1">
      <alignment horizontal="center" vertical="center"/>
    </xf>
    <xf numFmtId="0" fontId="28" fillId="0" borderId="28" xfId="0" applyFont="1" applyBorder="1" applyAlignment="1">
      <alignment/>
    </xf>
    <xf numFmtId="2" fontId="16" fillId="0" borderId="28" xfId="0" applyNumberFormat="1" applyFont="1" applyBorder="1" applyAlignment="1">
      <alignment/>
    </xf>
    <xf numFmtId="2" fontId="30" fillId="0" borderId="39" xfId="0" applyNumberFormat="1" applyFont="1" applyBorder="1" applyAlignment="1">
      <alignment/>
    </xf>
    <xf numFmtId="2" fontId="30" fillId="0" borderId="40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28" fillId="0" borderId="33" xfId="0" applyFont="1" applyBorder="1" applyAlignment="1">
      <alignment/>
    </xf>
    <xf numFmtId="2" fontId="14" fillId="0" borderId="33" xfId="0" applyNumberFormat="1" applyFont="1" applyBorder="1" applyAlignment="1">
      <alignment/>
    </xf>
    <xf numFmtId="2" fontId="24" fillId="0" borderId="11" xfId="0" applyNumberFormat="1" applyFont="1" applyBorder="1" applyAlignment="1">
      <alignment/>
    </xf>
    <xf numFmtId="14" fontId="0" fillId="0" borderId="14" xfId="0" applyNumberFormat="1" applyFont="1" applyFill="1" applyBorder="1" applyAlignment="1">
      <alignment horizontal="center"/>
    </xf>
    <xf numFmtId="14" fontId="11" fillId="0" borderId="13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/>
    </xf>
    <xf numFmtId="2" fontId="11" fillId="34" borderId="11" xfId="0" applyNumberFormat="1" applyFont="1" applyFill="1" applyBorder="1" applyAlignment="1">
      <alignment/>
    </xf>
    <xf numFmtId="10" fontId="11" fillId="0" borderId="11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/>
    </xf>
    <xf numFmtId="0" fontId="12" fillId="0" borderId="11" xfId="42" applyFont="1" applyBorder="1" applyAlignment="1" applyProtection="1">
      <alignment/>
      <protection/>
    </xf>
    <xf numFmtId="2" fontId="0" fillId="0" borderId="11" xfId="0" applyNumberFormat="1" applyFont="1" applyBorder="1" applyAlignment="1">
      <alignment horizontal="right"/>
    </xf>
    <xf numFmtId="14" fontId="0" fillId="0" borderId="13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9" fontId="3" fillId="0" borderId="13" xfId="63" applyFont="1" applyBorder="1" applyAlignment="1">
      <alignment/>
    </xf>
    <xf numFmtId="2" fontId="3" fillId="0" borderId="13" xfId="63" applyNumberFormat="1" applyFont="1" applyBorder="1" applyAlignment="1">
      <alignment/>
    </xf>
    <xf numFmtId="10" fontId="0" fillId="0" borderId="11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2" fontId="11" fillId="0" borderId="11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23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10" fontId="6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4" fontId="3" fillId="0" borderId="13" xfId="43" applyFont="1" applyBorder="1" applyAlignment="1">
      <alignment/>
    </xf>
    <xf numFmtId="0" fontId="43" fillId="0" borderId="11" xfId="42" applyFont="1" applyBorder="1" applyAlignment="1" applyProtection="1">
      <alignment/>
      <protection/>
    </xf>
    <xf numFmtId="2" fontId="3" fillId="0" borderId="11" xfId="0" applyNumberFormat="1" applyFont="1" applyBorder="1" applyAlignment="1">
      <alignment horizontal="right"/>
    </xf>
    <xf numFmtId="0" fontId="22" fillId="0" borderId="33" xfId="0" applyFont="1" applyBorder="1" applyAlignment="1">
      <alignment/>
    </xf>
    <xf numFmtId="14" fontId="6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11" xfId="43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69" fontId="34" fillId="0" borderId="26" xfId="0" applyNumberFormat="1" applyFont="1" applyBorder="1" applyAlignment="1">
      <alignment/>
    </xf>
    <xf numFmtId="1" fontId="16" fillId="0" borderId="16" xfId="0" applyNumberFormat="1" applyFont="1" applyBorder="1" applyAlignment="1">
      <alignment/>
    </xf>
    <xf numFmtId="1" fontId="34" fillId="0" borderId="26" xfId="0" applyNumberFormat="1" applyFont="1" applyBorder="1" applyAlignment="1">
      <alignment/>
    </xf>
    <xf numFmtId="0" fontId="28" fillId="0" borderId="33" xfId="0" applyFont="1" applyBorder="1" applyAlignment="1">
      <alignment/>
    </xf>
    <xf numFmtId="2" fontId="11" fillId="0" borderId="11" xfId="0" applyNumberFormat="1" applyFont="1" applyBorder="1" applyAlignment="1">
      <alignment horizontal="right"/>
    </xf>
    <xf numFmtId="14" fontId="11" fillId="0" borderId="14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1" fillId="0" borderId="14" xfId="0" applyFont="1" applyFill="1" applyBorder="1" applyAlignment="1">
      <alignment/>
    </xf>
    <xf numFmtId="2" fontId="11" fillId="0" borderId="11" xfId="63" applyNumberFormat="1" applyFont="1" applyBorder="1" applyAlignment="1">
      <alignment/>
    </xf>
    <xf numFmtId="43" fontId="11" fillId="0" borderId="11" xfId="69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0" fontId="28" fillId="0" borderId="42" xfId="0" applyFont="1" applyBorder="1" applyAlignment="1">
      <alignment horizontal="left" wrapText="1"/>
    </xf>
    <xf numFmtId="44" fontId="3" fillId="0" borderId="11" xfId="43" applyNumberFormat="1" applyFont="1" applyBorder="1" applyAlignment="1">
      <alignment/>
    </xf>
    <xf numFmtId="0" fontId="78" fillId="0" borderId="16" xfId="0" applyFont="1" applyBorder="1" applyAlignment="1">
      <alignment/>
    </xf>
    <xf numFmtId="1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23" xfId="0" applyBorder="1" applyAlignment="1">
      <alignment/>
    </xf>
    <xf numFmtId="10" fontId="11" fillId="0" borderId="11" xfId="0" applyNumberFormat="1" applyFont="1" applyBorder="1" applyAlignment="1">
      <alignment horizontal="center"/>
    </xf>
    <xf numFmtId="14" fontId="11" fillId="0" borderId="13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14" fontId="11" fillId="0" borderId="14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3" fillId="0" borderId="11" xfId="43" applyNumberFormat="1" applyFont="1" applyBorder="1" applyAlignment="1">
      <alignment/>
    </xf>
    <xf numFmtId="0" fontId="22" fillId="0" borderId="23" xfId="0" applyFont="1" applyBorder="1" applyAlignment="1">
      <alignment/>
    </xf>
    <xf numFmtId="0" fontId="3" fillId="35" borderId="11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1" fillId="0" borderId="43" xfId="0" applyFont="1" applyBorder="1" applyAlignment="1">
      <alignment horizontal="center"/>
    </xf>
    <xf numFmtId="49" fontId="2" fillId="0" borderId="0" xfId="0" applyNumberFormat="1" applyFont="1" applyAlignment="1" applyProtection="1">
      <alignment horizontal="left"/>
      <protection locked="0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17" fontId="17" fillId="0" borderId="18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4" fillId="0" borderId="45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17" fontId="17" fillId="0" borderId="19" xfId="0" applyNumberFormat="1" applyFont="1" applyBorder="1" applyAlignment="1">
      <alignment horizontal="center"/>
    </xf>
    <xf numFmtId="17" fontId="17" fillId="0" borderId="20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/>
    </xf>
    <xf numFmtId="49" fontId="27" fillId="0" borderId="5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17" fontId="17" fillId="0" borderId="12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Процентный 2" xfId="64"/>
    <cellStyle name="Процентный 3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33"/>
  <sheetViews>
    <sheetView zoomScale="130" zoomScaleNormal="130" zoomScalePageLayoutView="0" workbookViewId="0" topLeftCell="A1">
      <selection activeCell="M16" sqref="M16"/>
    </sheetView>
  </sheetViews>
  <sheetFormatPr defaultColWidth="9.00390625" defaultRowHeight="12.75"/>
  <cols>
    <col min="1" max="1" width="20.125" style="0" customWidth="1"/>
    <col min="2" max="2" width="12.875" style="0" customWidth="1"/>
    <col min="3" max="3" width="11.00390625" style="0" customWidth="1"/>
    <col min="4" max="4" width="9.125" style="0" customWidth="1"/>
    <col min="6" max="6" width="10.00390625" style="0" customWidth="1"/>
    <col min="7" max="7" width="9.375" style="0" bestFit="1" customWidth="1"/>
    <col min="8" max="8" width="9.00390625" style="0" customWidth="1"/>
    <col min="9" max="9" width="9.375" style="0" hidden="1" customWidth="1"/>
    <col min="10" max="10" width="7.125" style="0" hidden="1" customWidth="1"/>
    <col min="11" max="11" width="8.125" style="0" customWidth="1"/>
    <col min="13" max="13" width="10.875" style="0" customWidth="1"/>
    <col min="14" max="14" width="12.125" style="0" hidden="1" customWidth="1"/>
    <col min="15" max="15" width="12.25390625" style="0" customWidth="1"/>
    <col min="16" max="16" width="15.375" style="0" customWidth="1"/>
  </cols>
  <sheetData>
    <row r="1" spans="1:16" ht="15">
      <c r="A1" s="325" t="s">
        <v>160</v>
      </c>
      <c r="B1" s="325"/>
      <c r="C1" s="325"/>
      <c r="D1" s="325"/>
      <c r="E1" s="1"/>
      <c r="F1" s="1"/>
      <c r="G1" s="1"/>
      <c r="H1" s="2"/>
      <c r="I1" s="2"/>
      <c r="J1" s="1"/>
      <c r="K1" s="1"/>
      <c r="L1" s="3"/>
      <c r="M1" s="3"/>
      <c r="N1" s="1"/>
      <c r="O1" s="326"/>
      <c r="P1" s="326"/>
    </row>
    <row r="2" spans="1:16" ht="12.75">
      <c r="A2" s="338" t="s">
        <v>1</v>
      </c>
      <c r="B2" s="338"/>
      <c r="C2" s="338"/>
      <c r="D2" s="338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</row>
    <row r="3" spans="1:16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39"/>
      <c r="P3" s="339"/>
    </row>
    <row r="4" spans="1:16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3"/>
    </row>
    <row r="5" spans="1:16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333"/>
      <c r="M5" s="333"/>
      <c r="N5" s="13"/>
      <c r="O5" s="13"/>
      <c r="P5" s="3"/>
    </row>
    <row r="6" spans="1:16" ht="16.5" thickBot="1">
      <c r="A6" s="340" t="s">
        <v>152</v>
      </c>
      <c r="B6" s="341"/>
      <c r="C6" s="341"/>
      <c r="D6" s="342"/>
      <c r="E6" s="12"/>
      <c r="F6" s="334">
        <v>43101</v>
      </c>
      <c r="G6" s="335"/>
      <c r="H6" s="335"/>
      <c r="I6" s="335"/>
      <c r="J6" s="335"/>
      <c r="K6" s="335"/>
      <c r="L6" s="335"/>
      <c r="M6" s="336"/>
      <c r="N6" s="13"/>
      <c r="O6" s="13"/>
      <c r="P6" s="3"/>
    </row>
    <row r="7" spans="1:15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</row>
    <row r="8" spans="1:15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</row>
    <row r="9" spans="1:16" ht="12.75">
      <c r="A9" s="327"/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30" t="s">
        <v>9</v>
      </c>
    </row>
    <row r="10" spans="1:16" ht="12.75">
      <c r="A10" s="32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330"/>
    </row>
    <row r="11" spans="1:16" ht="12.75">
      <c r="A11" s="327"/>
      <c r="B11" s="20">
        <v>2111</v>
      </c>
      <c r="C11" s="20">
        <v>2120</v>
      </c>
      <c r="D11" s="20">
        <v>2210</v>
      </c>
      <c r="E11" s="20">
        <v>2220</v>
      </c>
      <c r="F11" s="20">
        <v>2230</v>
      </c>
      <c r="G11" s="20">
        <v>2240</v>
      </c>
      <c r="H11" s="20">
        <v>2800</v>
      </c>
      <c r="I11" s="20"/>
      <c r="J11" s="20"/>
      <c r="K11" s="20">
        <v>2250</v>
      </c>
      <c r="L11" s="20">
        <v>2272</v>
      </c>
      <c r="M11" s="20">
        <v>2273</v>
      </c>
      <c r="N11" s="20"/>
      <c r="O11" s="20">
        <v>2275</v>
      </c>
      <c r="P11" s="330"/>
    </row>
    <row r="12" spans="1:16" ht="13.5" thickBot="1">
      <c r="A12" s="63">
        <v>1</v>
      </c>
      <c r="B12" s="63">
        <v>2</v>
      </c>
      <c r="C12" s="63">
        <v>3</v>
      </c>
      <c r="D12" s="63">
        <v>4</v>
      </c>
      <c r="E12" s="63">
        <v>5</v>
      </c>
      <c r="F12" s="63">
        <v>6</v>
      </c>
      <c r="G12" s="63">
        <v>7</v>
      </c>
      <c r="H12" s="63">
        <v>8</v>
      </c>
      <c r="I12" s="63">
        <v>9</v>
      </c>
      <c r="J12" s="63">
        <v>10</v>
      </c>
      <c r="K12" s="63">
        <v>11</v>
      </c>
      <c r="L12" s="63">
        <v>12</v>
      </c>
      <c r="M12" s="63">
        <v>13</v>
      </c>
      <c r="N12" s="63">
        <v>14</v>
      </c>
      <c r="O12" s="63">
        <v>16</v>
      </c>
      <c r="P12" s="63">
        <v>18</v>
      </c>
    </row>
    <row r="13" spans="1:16" ht="24" customHeight="1" thickBot="1">
      <c r="A13" s="99" t="s">
        <v>51</v>
      </c>
      <c r="B13" s="290">
        <v>0</v>
      </c>
      <c r="C13" s="290">
        <v>0</v>
      </c>
      <c r="D13" s="322">
        <v>0</v>
      </c>
      <c r="E13" s="322">
        <v>0</v>
      </c>
      <c r="F13" s="322">
        <v>0</v>
      </c>
      <c r="G13" s="322">
        <v>0</v>
      </c>
      <c r="H13" s="322">
        <v>0</v>
      </c>
      <c r="I13" s="322">
        <v>0</v>
      </c>
      <c r="J13" s="322">
        <v>0</v>
      </c>
      <c r="K13" s="322">
        <v>0</v>
      </c>
      <c r="L13" s="322">
        <v>0</v>
      </c>
      <c r="M13" s="322">
        <v>0</v>
      </c>
      <c r="N13" s="322">
        <v>0</v>
      </c>
      <c r="O13" s="322">
        <v>0</v>
      </c>
      <c r="P13" s="100">
        <f aca="true" t="shared" si="0" ref="P13:P26">SUM(B13:O13)</f>
        <v>0</v>
      </c>
    </row>
    <row r="14" spans="1:16" ht="15.75">
      <c r="A14" s="185" t="s">
        <v>76</v>
      </c>
      <c r="B14" s="212">
        <v>94767.42</v>
      </c>
      <c r="C14" s="212">
        <v>21412.18</v>
      </c>
      <c r="D14" s="50"/>
      <c r="E14" s="50"/>
      <c r="F14" s="50"/>
      <c r="G14" s="287"/>
      <c r="H14" s="50"/>
      <c r="I14" s="50"/>
      <c r="J14" s="50"/>
      <c r="K14" s="50"/>
      <c r="L14" s="50"/>
      <c r="M14" s="50"/>
      <c r="N14" s="52"/>
      <c r="O14" s="52"/>
      <c r="P14" s="294">
        <f t="shared" si="0"/>
        <v>116179.6</v>
      </c>
    </row>
    <row r="15" spans="1:16" ht="15.75">
      <c r="A15" s="185" t="s">
        <v>75</v>
      </c>
      <c r="B15" s="49"/>
      <c r="C15" s="50"/>
      <c r="D15" s="50"/>
      <c r="E15" s="50"/>
      <c r="F15" s="50"/>
      <c r="G15" s="270">
        <v>81</v>
      </c>
      <c r="H15" s="189"/>
      <c r="I15" s="50"/>
      <c r="J15" s="50"/>
      <c r="K15" s="50"/>
      <c r="L15" s="50"/>
      <c r="M15" s="50"/>
      <c r="N15" s="52"/>
      <c r="O15" s="52"/>
      <c r="P15" s="294">
        <f t="shared" si="0"/>
        <v>81</v>
      </c>
    </row>
    <row r="16" spans="1:16" ht="15.75">
      <c r="A16" s="185" t="s">
        <v>77</v>
      </c>
      <c r="B16" s="212"/>
      <c r="C16" s="212"/>
      <c r="D16" s="50"/>
      <c r="E16" s="212"/>
      <c r="F16" s="212"/>
      <c r="G16" s="284"/>
      <c r="H16" s="212"/>
      <c r="I16" s="212"/>
      <c r="J16" s="212"/>
      <c r="K16" s="212"/>
      <c r="L16" s="50"/>
      <c r="M16" s="50">
        <v>35496.96</v>
      </c>
      <c r="N16" s="44"/>
      <c r="O16" s="44"/>
      <c r="P16" s="295">
        <f t="shared" si="0"/>
        <v>35496.96</v>
      </c>
    </row>
    <row r="17" spans="1:16" ht="15.75">
      <c r="A17" s="185" t="s">
        <v>79</v>
      </c>
      <c r="B17" s="189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44"/>
      <c r="O17" s="44"/>
      <c r="P17" s="295">
        <f t="shared" si="0"/>
        <v>0</v>
      </c>
    </row>
    <row r="18" spans="1:16" ht="15.75">
      <c r="A18" s="184" t="s">
        <v>80</v>
      </c>
      <c r="B18" s="189"/>
      <c r="C18" s="212"/>
      <c r="D18" s="212"/>
      <c r="E18" s="212"/>
      <c r="F18" s="50"/>
      <c r="G18" s="212"/>
      <c r="H18" s="212"/>
      <c r="I18" s="212"/>
      <c r="J18" s="212"/>
      <c r="K18" s="212"/>
      <c r="L18" s="212"/>
      <c r="M18" s="212"/>
      <c r="N18" s="44"/>
      <c r="O18" s="212"/>
      <c r="P18" s="295">
        <f t="shared" si="0"/>
        <v>0</v>
      </c>
    </row>
    <row r="19" spans="1:16" ht="15.75">
      <c r="A19" s="185" t="s">
        <v>141</v>
      </c>
      <c r="B19" s="189"/>
      <c r="C19" s="212"/>
      <c r="D19" s="212"/>
      <c r="E19" s="212"/>
      <c r="F19" s="189"/>
      <c r="G19" s="212"/>
      <c r="H19" s="212"/>
      <c r="I19" s="212"/>
      <c r="J19" s="212"/>
      <c r="K19" s="212"/>
      <c r="L19" s="212"/>
      <c r="M19" s="212"/>
      <c r="N19" s="44"/>
      <c r="O19" s="212"/>
      <c r="P19" s="295">
        <f t="shared" si="0"/>
        <v>0</v>
      </c>
    </row>
    <row r="20" spans="1:16" ht="15.75">
      <c r="A20" s="185" t="s">
        <v>107</v>
      </c>
      <c r="B20" s="189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44"/>
      <c r="O20" s="44"/>
      <c r="P20" s="295">
        <f t="shared" si="0"/>
        <v>0</v>
      </c>
    </row>
    <row r="21" spans="1:16" ht="15.75">
      <c r="A21" s="185" t="s">
        <v>153</v>
      </c>
      <c r="B21" s="189"/>
      <c r="C21" s="212"/>
      <c r="D21" s="212"/>
      <c r="E21" s="212"/>
      <c r="F21" s="212"/>
      <c r="G21" s="212"/>
      <c r="H21" s="212"/>
      <c r="I21" s="212"/>
      <c r="J21" s="212"/>
      <c r="K21" s="212"/>
      <c r="L21" s="50"/>
      <c r="M21" s="50"/>
      <c r="N21" s="44"/>
      <c r="O21" s="44"/>
      <c r="P21" s="295">
        <f t="shared" si="0"/>
        <v>0</v>
      </c>
    </row>
    <row r="22" spans="1:16" ht="15.75">
      <c r="A22" s="185" t="s">
        <v>154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52"/>
      <c r="N22" s="44"/>
      <c r="O22" s="44"/>
      <c r="P22" s="295">
        <f t="shared" si="0"/>
        <v>0</v>
      </c>
    </row>
    <row r="23" spans="1:16" ht="15.75">
      <c r="A23" s="42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265"/>
      <c r="M23" s="44"/>
      <c r="N23" s="44"/>
      <c r="O23" s="44"/>
      <c r="P23" s="295">
        <f t="shared" si="0"/>
        <v>0</v>
      </c>
    </row>
    <row r="24" spans="1:16" ht="15.75">
      <c r="A24" s="47"/>
      <c r="B24" s="266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52"/>
      <c r="P24" s="295">
        <f t="shared" si="0"/>
        <v>0</v>
      </c>
    </row>
    <row r="25" spans="1:16" ht="15.75">
      <c r="A25" s="47"/>
      <c r="B25" s="26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295">
        <f t="shared" si="0"/>
        <v>0</v>
      </c>
    </row>
    <row r="26" spans="1:16" ht="16.5" thickBot="1">
      <c r="A26" s="73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295">
        <f t="shared" si="0"/>
        <v>0</v>
      </c>
    </row>
    <row r="27" spans="1:16" ht="12.75">
      <c r="A27" s="83"/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6"/>
    </row>
    <row r="28" spans="1:16" ht="13.5" thickBot="1">
      <c r="A28" s="87" t="s">
        <v>55</v>
      </c>
      <c r="B28" s="88">
        <f aca="true" t="shared" si="1" ref="B28:P28">SUM(B14:B27)</f>
        <v>94767.42</v>
      </c>
      <c r="C28" s="88">
        <f t="shared" si="1"/>
        <v>21412.18</v>
      </c>
      <c r="D28" s="88">
        <f t="shared" si="1"/>
        <v>0</v>
      </c>
      <c r="E28" s="88">
        <f t="shared" si="1"/>
        <v>0</v>
      </c>
      <c r="F28" s="88">
        <f t="shared" si="1"/>
        <v>0</v>
      </c>
      <c r="G28" s="88">
        <f t="shared" si="1"/>
        <v>81</v>
      </c>
      <c r="H28" s="88">
        <f t="shared" si="1"/>
        <v>0</v>
      </c>
      <c r="I28" s="88">
        <f t="shared" si="1"/>
        <v>0</v>
      </c>
      <c r="J28" s="88">
        <f t="shared" si="1"/>
        <v>0</v>
      </c>
      <c r="K28" s="88">
        <f t="shared" si="1"/>
        <v>0</v>
      </c>
      <c r="L28" s="88">
        <f t="shared" si="1"/>
        <v>0</v>
      </c>
      <c r="M28" s="88">
        <f t="shared" si="1"/>
        <v>35496.96</v>
      </c>
      <c r="N28" s="88">
        <f t="shared" si="1"/>
        <v>0</v>
      </c>
      <c r="O28" s="88">
        <f t="shared" si="1"/>
        <v>0</v>
      </c>
      <c r="P28" s="90">
        <f t="shared" si="1"/>
        <v>151757.56</v>
      </c>
    </row>
    <row r="29" spans="1:16" ht="12.75">
      <c r="A29" s="91" t="s">
        <v>40</v>
      </c>
      <c r="B29" s="96">
        <f aca="true" t="shared" si="2" ref="B29:P29">B13+B28</f>
        <v>94767.42</v>
      </c>
      <c r="C29" s="97">
        <f t="shared" si="2"/>
        <v>21412.18</v>
      </c>
      <c r="D29" s="97">
        <f t="shared" si="2"/>
        <v>0</v>
      </c>
      <c r="E29" s="97">
        <f t="shared" si="2"/>
        <v>0</v>
      </c>
      <c r="F29" s="97">
        <f t="shared" si="2"/>
        <v>0</v>
      </c>
      <c r="G29" s="97">
        <f t="shared" si="2"/>
        <v>81</v>
      </c>
      <c r="H29" s="97">
        <f t="shared" si="2"/>
        <v>0</v>
      </c>
      <c r="I29" s="97">
        <f t="shared" si="2"/>
        <v>0</v>
      </c>
      <c r="J29" s="97">
        <f t="shared" si="2"/>
        <v>0</v>
      </c>
      <c r="K29" s="97">
        <f t="shared" si="2"/>
        <v>0</v>
      </c>
      <c r="L29" s="97">
        <f t="shared" si="2"/>
        <v>0</v>
      </c>
      <c r="M29" s="97">
        <f t="shared" si="2"/>
        <v>35496.96</v>
      </c>
      <c r="N29" s="97">
        <f t="shared" si="2"/>
        <v>0</v>
      </c>
      <c r="O29" s="97">
        <f t="shared" si="2"/>
        <v>0</v>
      </c>
      <c r="P29" s="98">
        <f t="shared" si="2"/>
        <v>151757.56</v>
      </c>
    </row>
    <row r="30" spans="1:16" ht="13.5" thickBot="1">
      <c r="A30" s="92"/>
      <c r="B30" s="93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5"/>
    </row>
    <row r="31" spans="1:16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</sheetData>
  <sheetProtection/>
  <mergeCells count="12">
    <mergeCell ref="A1:D1"/>
    <mergeCell ref="O1:P1"/>
    <mergeCell ref="A2:D2"/>
    <mergeCell ref="O3:P3"/>
    <mergeCell ref="A6:D6"/>
    <mergeCell ref="A9:A11"/>
    <mergeCell ref="B9:O9"/>
    <mergeCell ref="P9:P11"/>
    <mergeCell ref="B5:C5"/>
    <mergeCell ref="F5:M5"/>
    <mergeCell ref="F6:M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3"/>
  <sheetViews>
    <sheetView zoomScale="130" zoomScaleNormal="130" zoomScalePageLayoutView="0" workbookViewId="0" topLeftCell="A4">
      <selection activeCell="K16" sqref="K16"/>
    </sheetView>
  </sheetViews>
  <sheetFormatPr defaultColWidth="9.00390625" defaultRowHeight="12.75"/>
  <cols>
    <col min="1" max="1" width="16.125" style="0" customWidth="1"/>
    <col min="2" max="2" width="12.875" style="0" customWidth="1"/>
    <col min="3" max="3" width="11.00390625" style="0" customWidth="1"/>
    <col min="4" max="4" width="11.875" style="0" customWidth="1"/>
    <col min="6" max="6" width="11.375" style="0" customWidth="1"/>
    <col min="7" max="7" width="11.00390625" style="0" customWidth="1"/>
    <col min="8" max="8" width="9.00390625" style="0" customWidth="1"/>
    <col min="9" max="9" width="11.375" style="0" customWidth="1"/>
    <col min="11" max="11" width="9.875" style="0" customWidth="1"/>
    <col min="12" max="12" width="11.375" style="0" customWidth="1"/>
    <col min="13" max="13" width="11.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34</v>
      </c>
      <c r="C6" s="79">
        <v>1</v>
      </c>
      <c r="D6" s="80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24" customHeight="1" thickBot="1">
      <c r="A12" s="99" t="s">
        <v>51</v>
      </c>
      <c r="B12" s="10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225">
        <f>SUM(B12:L12)</f>
        <v>0</v>
      </c>
    </row>
    <row r="13" spans="1:13" ht="12.75">
      <c r="A13" s="42" t="s">
        <v>76</v>
      </c>
      <c r="B13" s="43">
        <v>98632.03</v>
      </c>
      <c r="C13" s="44">
        <v>24031.77</v>
      </c>
      <c r="D13" s="52"/>
      <c r="E13" s="52"/>
      <c r="F13" s="52"/>
      <c r="G13" s="239"/>
      <c r="H13" s="52"/>
      <c r="I13" s="52"/>
      <c r="J13" s="52"/>
      <c r="K13" s="52"/>
      <c r="L13" s="52"/>
      <c r="M13" s="60">
        <f>SUM(B13:L13)</f>
        <v>122663.8</v>
      </c>
    </row>
    <row r="14" spans="1:13" ht="12.75">
      <c r="A14" s="42" t="s">
        <v>128</v>
      </c>
      <c r="B14" s="60"/>
      <c r="C14" s="52"/>
      <c r="D14" s="52"/>
      <c r="E14" s="52"/>
      <c r="F14" s="52"/>
      <c r="G14" s="239"/>
      <c r="H14" s="52"/>
      <c r="I14" s="52"/>
      <c r="J14" s="52"/>
      <c r="K14" s="52"/>
      <c r="L14" s="52"/>
      <c r="M14" s="60">
        <f>SUM(B14:L14)</f>
        <v>0</v>
      </c>
    </row>
    <row r="15" spans="1:13" ht="12.75">
      <c r="A15" s="42" t="s">
        <v>75</v>
      </c>
      <c r="B15" s="60"/>
      <c r="C15" s="52"/>
      <c r="D15" s="52"/>
      <c r="E15" s="52"/>
      <c r="F15" s="52"/>
      <c r="G15" s="62">
        <v>196.15</v>
      </c>
      <c r="H15" s="43"/>
      <c r="I15" s="52"/>
      <c r="J15" s="52"/>
      <c r="K15" s="52"/>
      <c r="L15" s="52"/>
      <c r="M15" s="60">
        <f>SUM(B15:L15)</f>
        <v>196.15</v>
      </c>
    </row>
    <row r="16" spans="1:13" ht="12.75">
      <c r="A16" s="42" t="s">
        <v>77</v>
      </c>
      <c r="B16" s="44"/>
      <c r="C16" s="44"/>
      <c r="D16" s="52"/>
      <c r="E16" s="44"/>
      <c r="F16" s="44"/>
      <c r="G16" s="62"/>
      <c r="H16" s="44"/>
      <c r="I16" s="44"/>
      <c r="J16" s="52"/>
      <c r="K16" s="312">
        <v>10220.93</v>
      </c>
      <c r="L16" s="44"/>
      <c r="M16" s="43">
        <f aca="true" t="shared" si="0" ref="M16:M26">SUM(B16:L16)</f>
        <v>10220.93</v>
      </c>
    </row>
    <row r="17" spans="1:13" ht="12.75">
      <c r="A17" s="59" t="s">
        <v>79</v>
      </c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3">
        <f t="shared" si="0"/>
        <v>0</v>
      </c>
    </row>
    <row r="18" spans="1:13" ht="12.75">
      <c r="A18" s="42" t="s">
        <v>81</v>
      </c>
      <c r="B18" s="43"/>
      <c r="C18" s="44"/>
      <c r="D18" s="44"/>
      <c r="E18" s="44"/>
      <c r="F18" s="52"/>
      <c r="G18" s="44"/>
      <c r="H18" s="44"/>
      <c r="I18" s="44"/>
      <c r="J18" s="44"/>
      <c r="K18" s="44"/>
      <c r="L18" s="44"/>
      <c r="M18" s="43">
        <f t="shared" si="0"/>
        <v>0</v>
      </c>
    </row>
    <row r="19" spans="1:13" ht="12.75">
      <c r="A19" s="42" t="s">
        <v>84</v>
      </c>
      <c r="B19" s="43"/>
      <c r="C19" s="44"/>
      <c r="D19" s="44"/>
      <c r="E19" s="44"/>
      <c r="F19" s="43"/>
      <c r="G19" s="44"/>
      <c r="H19" s="44"/>
      <c r="I19" s="44"/>
      <c r="J19" s="44"/>
      <c r="K19" s="44"/>
      <c r="L19" s="44"/>
      <c r="M19" s="43">
        <f t="shared" si="0"/>
        <v>0</v>
      </c>
    </row>
    <row r="20" spans="1:13" ht="12.75">
      <c r="A20" s="42" t="s">
        <v>90</v>
      </c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3">
        <f t="shared" si="0"/>
        <v>0</v>
      </c>
    </row>
    <row r="21" spans="1:13" ht="12.75">
      <c r="A21" s="42" t="s">
        <v>95</v>
      </c>
      <c r="B21" s="43"/>
      <c r="C21" s="42"/>
      <c r="D21" s="44"/>
      <c r="F21" s="44"/>
      <c r="G21" s="44"/>
      <c r="H21" s="44"/>
      <c r="I21" s="44"/>
      <c r="J21" s="52"/>
      <c r="K21" s="52"/>
      <c r="L21" s="44"/>
      <c r="M21" s="43">
        <f t="shared" si="0"/>
        <v>0</v>
      </c>
    </row>
    <row r="22" spans="1:13" ht="12.75">
      <c r="A22" s="259" t="s">
        <v>137</v>
      </c>
      <c r="B22" s="43"/>
      <c r="C22" s="44"/>
      <c r="D22" s="44"/>
      <c r="E22" s="44"/>
      <c r="F22" s="44"/>
      <c r="G22" s="44"/>
      <c r="H22" s="44"/>
      <c r="I22" s="44"/>
      <c r="J22" s="44"/>
      <c r="K22" s="52"/>
      <c r="L22" s="44"/>
      <c r="M22" s="43">
        <f t="shared" si="0"/>
        <v>0</v>
      </c>
    </row>
    <row r="23" spans="1:13" ht="12.75">
      <c r="A23" s="42" t="s">
        <v>81</v>
      </c>
      <c r="B23" s="43"/>
      <c r="C23" s="44"/>
      <c r="D23" s="44"/>
      <c r="E23" s="44"/>
      <c r="F23" s="44"/>
      <c r="G23" s="44"/>
      <c r="H23" s="44"/>
      <c r="I23" s="44"/>
      <c r="J23" s="265"/>
      <c r="K23" s="44"/>
      <c r="L23" s="44"/>
      <c r="M23" s="43">
        <f t="shared" si="0"/>
        <v>0</v>
      </c>
    </row>
    <row r="24" spans="1:13" ht="12.75">
      <c r="A24" s="47" t="s">
        <v>103</v>
      </c>
      <c r="B24" s="266"/>
      <c r="C24" s="44"/>
      <c r="D24" s="44"/>
      <c r="E24" s="44"/>
      <c r="F24" s="44"/>
      <c r="G24" s="44"/>
      <c r="H24" s="44"/>
      <c r="I24" s="44"/>
      <c r="J24" s="44"/>
      <c r="K24" s="44"/>
      <c r="L24" s="52"/>
      <c r="M24" s="43">
        <f t="shared" si="0"/>
        <v>0</v>
      </c>
    </row>
    <row r="25" spans="1:13" ht="12.75">
      <c r="A25" s="47" t="s">
        <v>155</v>
      </c>
      <c r="B25" s="26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3">
        <f t="shared" si="0"/>
        <v>0</v>
      </c>
    </row>
    <row r="26" spans="1:13" ht="13.5" thickBot="1">
      <c r="A26" s="42" t="s">
        <v>105</v>
      </c>
      <c r="B26" s="266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3">
        <f t="shared" si="0"/>
        <v>0</v>
      </c>
    </row>
    <row r="27" spans="1:13" ht="12.75">
      <c r="A27" s="83"/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6"/>
    </row>
    <row r="28" spans="1:13" ht="13.5" thickBot="1">
      <c r="A28" s="87" t="s">
        <v>55</v>
      </c>
      <c r="B28" s="88">
        <f aca="true" t="shared" si="1" ref="B28:K28">SUM(B13:B27)</f>
        <v>98632.03</v>
      </c>
      <c r="C28" s="88">
        <f t="shared" si="1"/>
        <v>24031.77</v>
      </c>
      <c r="D28" s="88">
        <f t="shared" si="1"/>
        <v>0</v>
      </c>
      <c r="E28" s="88">
        <f t="shared" si="1"/>
        <v>0</v>
      </c>
      <c r="F28" s="88">
        <f t="shared" si="1"/>
        <v>0</v>
      </c>
      <c r="G28" s="88">
        <f t="shared" si="1"/>
        <v>196.15</v>
      </c>
      <c r="H28" s="88">
        <f t="shared" si="1"/>
        <v>0</v>
      </c>
      <c r="I28" s="88">
        <f t="shared" si="1"/>
        <v>0</v>
      </c>
      <c r="J28" s="88">
        <f t="shared" si="1"/>
        <v>0</v>
      </c>
      <c r="K28" s="88">
        <f t="shared" si="1"/>
        <v>10220.93</v>
      </c>
      <c r="L28" s="88">
        <f>SUM(L15:L27)</f>
        <v>0</v>
      </c>
      <c r="M28" s="90">
        <f>SUM(M13:M27)</f>
        <v>133080.88</v>
      </c>
    </row>
    <row r="29" spans="1:13" ht="12.75">
      <c r="A29" s="91" t="s">
        <v>40</v>
      </c>
      <c r="B29" s="96">
        <f aca="true" t="shared" si="2" ref="B29:M29">B12+B28</f>
        <v>98632.03</v>
      </c>
      <c r="C29" s="96">
        <f t="shared" si="2"/>
        <v>24031.77</v>
      </c>
      <c r="D29" s="96">
        <f t="shared" si="2"/>
        <v>0</v>
      </c>
      <c r="E29" s="96">
        <f t="shared" si="2"/>
        <v>0</v>
      </c>
      <c r="F29" s="96">
        <f t="shared" si="2"/>
        <v>0</v>
      </c>
      <c r="G29" s="96">
        <f t="shared" si="2"/>
        <v>196.15</v>
      </c>
      <c r="H29" s="96">
        <f t="shared" si="2"/>
        <v>0</v>
      </c>
      <c r="I29" s="96">
        <f t="shared" si="2"/>
        <v>0</v>
      </c>
      <c r="J29" s="96">
        <f t="shared" si="2"/>
        <v>0</v>
      </c>
      <c r="K29" s="96">
        <f t="shared" si="2"/>
        <v>10220.93</v>
      </c>
      <c r="L29" s="97">
        <f t="shared" si="2"/>
        <v>0</v>
      </c>
      <c r="M29" s="98">
        <f t="shared" si="2"/>
        <v>133080.88</v>
      </c>
    </row>
    <row r="30" spans="1:13" ht="13.5" thickBot="1">
      <c r="A30" s="92"/>
      <c r="B30" s="93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5"/>
    </row>
    <row r="31" spans="1:13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</sheetData>
  <sheetProtection/>
  <mergeCells count="11"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F6:K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O29"/>
  <sheetViews>
    <sheetView zoomScale="130" zoomScaleNormal="130" zoomScalePageLayoutView="0" workbookViewId="0" topLeftCell="A4">
      <selection activeCell="K16" sqref="K16"/>
    </sheetView>
  </sheetViews>
  <sheetFormatPr defaultColWidth="9.00390625" defaultRowHeight="12.75"/>
  <cols>
    <col min="1" max="1" width="16.25390625" style="0" customWidth="1"/>
    <col min="2" max="3" width="11.75390625" style="0" customWidth="1"/>
    <col min="4" max="7" width="9.25390625" style="0" bestFit="1" customWidth="1"/>
    <col min="8" max="9" width="10.25390625" style="0" customWidth="1"/>
    <col min="10" max="10" width="10.75390625" style="0" customWidth="1"/>
    <col min="11" max="11" width="11.75390625" style="0" customWidth="1"/>
    <col min="12" max="12" width="3.00390625" style="0" hidden="1" customWidth="1"/>
    <col min="13" max="13" width="12.75390625" style="0" customWidth="1"/>
    <col min="14" max="14" width="12.375" style="0" customWidth="1"/>
  </cols>
  <sheetData>
    <row r="1" spans="1:14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1"/>
      <c r="M1" s="326"/>
      <c r="N1" s="326"/>
    </row>
    <row r="2" spans="1:14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5"/>
      <c r="M2" s="4"/>
      <c r="N2" s="4"/>
    </row>
    <row r="3" spans="1:14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"/>
      <c r="M3" s="339"/>
      <c r="N3" s="339"/>
    </row>
    <row r="4" spans="1:14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3"/>
    </row>
    <row r="5" spans="1:14" ht="16.5" thickBot="1">
      <c r="A5" s="11" t="s">
        <v>3</v>
      </c>
      <c r="B5" s="347" t="s">
        <v>4</v>
      </c>
      <c r="C5" s="348"/>
      <c r="D5" s="12"/>
      <c r="E5" s="12"/>
      <c r="F5" s="346" t="s">
        <v>5</v>
      </c>
      <c r="G5" s="346"/>
      <c r="H5" s="346"/>
      <c r="I5" s="346"/>
      <c r="J5" s="346"/>
      <c r="K5" s="346"/>
      <c r="L5" s="13"/>
      <c r="M5" s="13"/>
      <c r="N5" s="3"/>
    </row>
    <row r="6" spans="1:14" ht="16.5" thickBot="1">
      <c r="A6" s="77"/>
      <c r="B6" s="78" t="s">
        <v>35</v>
      </c>
      <c r="C6" s="80"/>
      <c r="D6" s="12"/>
      <c r="E6" s="12"/>
      <c r="F6" s="334">
        <v>43101</v>
      </c>
      <c r="G6" s="344"/>
      <c r="H6" s="344"/>
      <c r="I6" s="344"/>
      <c r="J6" s="344"/>
      <c r="K6" s="345"/>
      <c r="L6" s="13"/>
      <c r="M6" s="13"/>
      <c r="N6" s="3"/>
    </row>
    <row r="7" spans="1:13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  <c r="M7" s="13"/>
    </row>
    <row r="8" spans="1:13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  <c r="M8" s="13"/>
    </row>
    <row r="9" spans="1:14" ht="12.75">
      <c r="A9" s="327" t="s">
        <v>7</v>
      </c>
      <c r="B9" s="329" t="s">
        <v>8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30" t="s">
        <v>9</v>
      </c>
    </row>
    <row r="10" spans="1:14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/>
      <c r="M10" s="20">
        <v>2275</v>
      </c>
      <c r="N10" s="330"/>
    </row>
    <row r="11" spans="1:14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14</v>
      </c>
      <c r="M11" s="63">
        <v>16</v>
      </c>
      <c r="N11" s="63">
        <v>18</v>
      </c>
    </row>
    <row r="12" spans="1:14" ht="13.5" thickBot="1">
      <c r="A12" s="101" t="s">
        <v>48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3">
        <f aca="true" t="shared" si="0" ref="N12:N26">SUM(B12:M12)</f>
        <v>0</v>
      </c>
    </row>
    <row r="13" spans="1:15" ht="15" thickBot="1">
      <c r="A13" s="37" t="s">
        <v>76</v>
      </c>
      <c r="B13" s="261">
        <v>70624.86</v>
      </c>
      <c r="C13" s="36">
        <v>19041.9</v>
      </c>
      <c r="D13" s="261"/>
      <c r="E13" s="261"/>
      <c r="F13" s="38"/>
      <c r="G13" s="261"/>
      <c r="H13" s="261"/>
      <c r="I13" s="261"/>
      <c r="J13" s="261"/>
      <c r="K13" s="261"/>
      <c r="L13" s="43"/>
      <c r="M13" s="169"/>
      <c r="N13" s="264">
        <f t="shared" si="0"/>
        <v>89666.76000000001</v>
      </c>
      <c r="O13" s="254"/>
    </row>
    <row r="14" spans="1:15" ht="14.25">
      <c r="A14" s="37" t="s">
        <v>130</v>
      </c>
      <c r="B14" s="261"/>
      <c r="C14" s="38"/>
      <c r="D14" s="55"/>
      <c r="E14" s="55"/>
      <c r="F14" s="38"/>
      <c r="G14" s="55"/>
      <c r="H14" s="261"/>
      <c r="I14" s="261"/>
      <c r="J14" s="261"/>
      <c r="K14" s="261"/>
      <c r="L14" s="43"/>
      <c r="M14" s="169"/>
      <c r="N14" s="264">
        <f t="shared" si="0"/>
        <v>0</v>
      </c>
      <c r="O14" s="173"/>
    </row>
    <row r="15" spans="1:14" ht="14.25">
      <c r="A15" s="37" t="s">
        <v>75</v>
      </c>
      <c r="B15" s="55"/>
      <c r="C15" s="38"/>
      <c r="D15" s="38"/>
      <c r="E15" s="38"/>
      <c r="F15" s="38"/>
      <c r="G15" s="38">
        <v>206.48</v>
      </c>
      <c r="H15" s="261"/>
      <c r="I15" s="261"/>
      <c r="J15" s="261"/>
      <c r="K15" s="261"/>
      <c r="L15" s="22"/>
      <c r="M15" s="22"/>
      <c r="N15" s="261">
        <f t="shared" si="0"/>
        <v>206.48</v>
      </c>
    </row>
    <row r="16" spans="1:14" ht="14.25">
      <c r="A16" s="37" t="s">
        <v>77</v>
      </c>
      <c r="B16" s="36"/>
      <c r="C16" s="36"/>
      <c r="D16" s="261"/>
      <c r="E16" s="36"/>
      <c r="F16" s="36"/>
      <c r="G16" s="36"/>
      <c r="H16" s="36"/>
      <c r="I16" s="36"/>
      <c r="J16" s="36"/>
      <c r="K16" s="324">
        <v>9109.05</v>
      </c>
      <c r="L16" s="23"/>
      <c r="M16" s="23"/>
      <c r="N16" s="261">
        <f t="shared" si="0"/>
        <v>9109.05</v>
      </c>
    </row>
    <row r="17" spans="1:14" ht="14.25">
      <c r="A17" s="260" t="s">
        <v>79</v>
      </c>
      <c r="B17" s="261"/>
      <c r="C17" s="36"/>
      <c r="D17" s="36"/>
      <c r="E17" s="36"/>
      <c r="F17" s="44"/>
      <c r="G17" s="36"/>
      <c r="H17" s="36"/>
      <c r="I17" s="36"/>
      <c r="J17" s="36"/>
      <c r="K17" s="36"/>
      <c r="L17" s="23"/>
      <c r="M17" s="23"/>
      <c r="N17" s="261">
        <f t="shared" si="0"/>
        <v>0</v>
      </c>
    </row>
    <row r="18" spans="1:14" ht="14.25">
      <c r="A18" s="37" t="s">
        <v>81</v>
      </c>
      <c r="B18" s="261"/>
      <c r="C18" s="36"/>
      <c r="D18" s="36"/>
      <c r="E18" s="36"/>
      <c r="F18" s="261"/>
      <c r="G18" s="36"/>
      <c r="H18" s="36"/>
      <c r="I18" s="36"/>
      <c r="J18" s="36"/>
      <c r="K18" s="36"/>
      <c r="L18" s="23"/>
      <c r="M18" s="36"/>
      <c r="N18" s="261">
        <f t="shared" si="0"/>
        <v>0</v>
      </c>
    </row>
    <row r="19" spans="1:14" ht="14.25">
      <c r="A19" s="37" t="s">
        <v>84</v>
      </c>
      <c r="B19" s="261"/>
      <c r="C19" s="36"/>
      <c r="D19" s="36"/>
      <c r="E19" s="36"/>
      <c r="F19" s="36"/>
      <c r="G19" s="36"/>
      <c r="H19" s="36"/>
      <c r="I19" s="36"/>
      <c r="J19" s="36"/>
      <c r="K19" s="36"/>
      <c r="L19" s="21"/>
      <c r="M19" s="21"/>
      <c r="N19" s="261">
        <f t="shared" si="0"/>
        <v>0</v>
      </c>
    </row>
    <row r="20" spans="1:14" ht="14.25">
      <c r="A20" s="37" t="s">
        <v>90</v>
      </c>
      <c r="B20" s="261"/>
      <c r="C20" s="36"/>
      <c r="D20" s="36"/>
      <c r="E20" s="36"/>
      <c r="F20" s="36"/>
      <c r="G20" s="36"/>
      <c r="H20" s="36"/>
      <c r="I20" s="36"/>
      <c r="J20" s="36"/>
      <c r="K20" s="262"/>
      <c r="L20" s="23"/>
      <c r="M20" s="23"/>
      <c r="N20" s="261">
        <f t="shared" si="0"/>
        <v>0</v>
      </c>
    </row>
    <row r="21" spans="1:14" ht="14.25">
      <c r="A21" s="263" t="s">
        <v>81</v>
      </c>
      <c r="B21" s="261"/>
      <c r="C21" s="36"/>
      <c r="D21" s="36"/>
      <c r="E21" s="36"/>
      <c r="F21" s="36"/>
      <c r="G21" s="36"/>
      <c r="H21" s="36"/>
      <c r="I21" s="36"/>
      <c r="J21" s="36"/>
      <c r="K21" s="36"/>
      <c r="L21" s="23"/>
      <c r="M21" s="189"/>
      <c r="N21" s="261">
        <f t="shared" si="0"/>
        <v>0</v>
      </c>
    </row>
    <row r="22" spans="1:14" ht="14.25">
      <c r="A22" s="291" t="s">
        <v>95</v>
      </c>
      <c r="B22" s="189"/>
      <c r="C22" s="212"/>
      <c r="D22" s="212"/>
      <c r="E22" s="212"/>
      <c r="F22" s="212"/>
      <c r="G22" s="212"/>
      <c r="H22" s="212"/>
      <c r="I22" s="212"/>
      <c r="J22" s="212"/>
      <c r="K22" s="44"/>
      <c r="L22" s="23"/>
      <c r="M22" s="23"/>
      <c r="N22" s="261">
        <f t="shared" si="0"/>
        <v>0</v>
      </c>
    </row>
    <row r="23" spans="1:14" ht="14.25">
      <c r="A23" s="291" t="s">
        <v>100</v>
      </c>
      <c r="B23" s="43"/>
      <c r="C23" s="44"/>
      <c r="D23" s="212"/>
      <c r="E23" s="44"/>
      <c r="F23" s="44"/>
      <c r="G23" s="44"/>
      <c r="H23" s="44"/>
      <c r="I23" s="44"/>
      <c r="J23" s="44"/>
      <c r="K23" s="44"/>
      <c r="L23" s="23"/>
      <c r="M23" s="23"/>
      <c r="N23" s="261">
        <f t="shared" si="0"/>
        <v>0</v>
      </c>
    </row>
    <row r="24" spans="1:14" ht="14.25">
      <c r="A24" s="285" t="s">
        <v>103</v>
      </c>
      <c r="B24" s="43"/>
      <c r="C24" s="44"/>
      <c r="D24" s="44"/>
      <c r="E24" s="44"/>
      <c r="F24" s="44"/>
      <c r="G24" s="212"/>
      <c r="H24" s="44"/>
      <c r="I24" s="44"/>
      <c r="J24" s="44"/>
      <c r="K24" s="44"/>
      <c r="L24" s="23"/>
      <c r="M24" s="23"/>
      <c r="N24" s="261">
        <f t="shared" si="0"/>
        <v>0</v>
      </c>
    </row>
    <row r="25" spans="1:14" ht="14.25">
      <c r="A25" s="26" t="s">
        <v>155</v>
      </c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23"/>
      <c r="M25" s="23"/>
      <c r="N25" s="261">
        <f t="shared" si="0"/>
        <v>0</v>
      </c>
    </row>
    <row r="26" spans="1:14" ht="15" thickBot="1">
      <c r="A26" s="26" t="s">
        <v>105</v>
      </c>
      <c r="B26" s="220"/>
      <c r="C26" s="44"/>
      <c r="D26" s="44"/>
      <c r="E26" s="44"/>
      <c r="F26" s="44"/>
      <c r="G26" s="44"/>
      <c r="H26" s="44"/>
      <c r="I26" s="44"/>
      <c r="J26" s="44"/>
      <c r="K26" s="44"/>
      <c r="L26" s="23"/>
      <c r="M26" s="23"/>
      <c r="N26" s="261">
        <f t="shared" si="0"/>
        <v>0</v>
      </c>
    </row>
    <row r="27" spans="1:14" ht="13.5" thickBot="1">
      <c r="A27" s="104" t="s">
        <v>55</v>
      </c>
      <c r="B27" s="61">
        <f aca="true" t="shared" si="1" ref="B27:N27">SUM(B13:B26)</f>
        <v>70624.86</v>
      </c>
      <c r="C27" s="61">
        <f t="shared" si="1"/>
        <v>19041.9</v>
      </c>
      <c r="D27" s="61">
        <f t="shared" si="1"/>
        <v>0</v>
      </c>
      <c r="E27" s="61">
        <f t="shared" si="1"/>
        <v>0</v>
      </c>
      <c r="F27" s="61">
        <f t="shared" si="1"/>
        <v>0</v>
      </c>
      <c r="G27" s="61">
        <f t="shared" si="1"/>
        <v>206.48</v>
      </c>
      <c r="H27" s="61">
        <f t="shared" si="1"/>
        <v>0</v>
      </c>
      <c r="I27" s="61">
        <f t="shared" si="1"/>
        <v>0</v>
      </c>
      <c r="J27" s="61">
        <f t="shared" si="1"/>
        <v>0</v>
      </c>
      <c r="K27" s="61">
        <f t="shared" si="1"/>
        <v>9109.05</v>
      </c>
      <c r="L27" s="61">
        <f t="shared" si="1"/>
        <v>0</v>
      </c>
      <c r="M27" s="61">
        <f t="shared" si="1"/>
        <v>0</v>
      </c>
      <c r="N27" s="61">
        <f t="shared" si="1"/>
        <v>98982.29000000001</v>
      </c>
    </row>
    <row r="28" spans="1:14" ht="13.5" thickBot="1">
      <c r="A28" s="105" t="s">
        <v>40</v>
      </c>
      <c r="B28" s="106">
        <f aca="true" t="shared" si="2" ref="B28:N28">B12+B27</f>
        <v>70624.86</v>
      </c>
      <c r="C28" s="106">
        <f t="shared" si="2"/>
        <v>19041.9</v>
      </c>
      <c r="D28" s="106">
        <f t="shared" si="2"/>
        <v>0</v>
      </c>
      <c r="E28" s="106">
        <f t="shared" si="2"/>
        <v>0</v>
      </c>
      <c r="F28" s="106">
        <f t="shared" si="2"/>
        <v>0</v>
      </c>
      <c r="G28" s="106">
        <f t="shared" si="2"/>
        <v>206.48</v>
      </c>
      <c r="H28" s="106">
        <f t="shared" si="2"/>
        <v>0</v>
      </c>
      <c r="I28" s="106">
        <f t="shared" si="2"/>
        <v>0</v>
      </c>
      <c r="J28" s="106">
        <f t="shared" si="2"/>
        <v>0</v>
      </c>
      <c r="K28" s="106">
        <f t="shared" si="2"/>
        <v>9109.05</v>
      </c>
      <c r="L28" s="106">
        <f t="shared" si="2"/>
        <v>0</v>
      </c>
      <c r="M28" s="106">
        <f t="shared" si="2"/>
        <v>0</v>
      </c>
      <c r="N28" s="108">
        <f t="shared" si="2"/>
        <v>98982.29000000001</v>
      </c>
    </row>
    <row r="29" spans="1:14" ht="12.75">
      <c r="A29" s="66"/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7"/>
    </row>
  </sheetData>
  <sheetProtection/>
  <mergeCells count="11">
    <mergeCell ref="A1:D1"/>
    <mergeCell ref="M1:N1"/>
    <mergeCell ref="A2:D2"/>
    <mergeCell ref="M3:N3"/>
    <mergeCell ref="B5:C5"/>
    <mergeCell ref="A9:A10"/>
    <mergeCell ref="B9:M9"/>
    <mergeCell ref="N9:N10"/>
    <mergeCell ref="A7:D7"/>
    <mergeCell ref="F6:K6"/>
    <mergeCell ref="F5:K5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36"/>
  <sheetViews>
    <sheetView zoomScale="120" zoomScaleNormal="120" zoomScalePageLayoutView="0" workbookViewId="0" topLeftCell="A4">
      <selection activeCell="J20" sqref="J20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36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3.5" thickBot="1">
      <c r="A12" s="101" t="s">
        <v>46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3">
        <f aca="true" t="shared" si="0" ref="M12:M28">SUM(B12:L12)</f>
        <v>0</v>
      </c>
    </row>
    <row r="13" spans="1:13" ht="14.25">
      <c r="A13" s="37" t="s">
        <v>76</v>
      </c>
      <c r="B13" s="55">
        <v>85470.29</v>
      </c>
      <c r="C13" s="38">
        <v>20754.45</v>
      </c>
      <c r="D13" s="38"/>
      <c r="E13" s="38"/>
      <c r="F13" s="38"/>
      <c r="G13" s="36"/>
      <c r="H13" s="36"/>
      <c r="I13" s="36"/>
      <c r="J13" s="36"/>
      <c r="K13" s="36"/>
      <c r="L13" s="36"/>
      <c r="M13" s="49">
        <f t="shared" si="0"/>
        <v>106224.73999999999</v>
      </c>
    </row>
    <row r="14" spans="1:13" ht="14.25">
      <c r="A14" s="37" t="s">
        <v>129</v>
      </c>
      <c r="B14" s="55"/>
      <c r="C14" s="38"/>
      <c r="D14" s="38"/>
      <c r="E14" s="38"/>
      <c r="F14" s="38"/>
      <c r="G14" s="36"/>
      <c r="H14" s="36"/>
      <c r="I14" s="36"/>
      <c r="J14" s="36"/>
      <c r="K14" s="36"/>
      <c r="L14" s="36"/>
      <c r="M14" s="49">
        <f t="shared" si="0"/>
        <v>0</v>
      </c>
    </row>
    <row r="15" spans="1:13" ht="14.25">
      <c r="A15" s="37" t="s">
        <v>75</v>
      </c>
      <c r="B15" s="36"/>
      <c r="C15" s="36"/>
      <c r="D15" s="36"/>
      <c r="E15" s="261"/>
      <c r="F15" s="261"/>
      <c r="G15" s="261">
        <v>352.68</v>
      </c>
      <c r="H15" s="36"/>
      <c r="I15" s="261"/>
      <c r="J15" s="261"/>
      <c r="K15" s="261"/>
      <c r="L15" s="261"/>
      <c r="M15" s="49">
        <f t="shared" si="0"/>
        <v>352.68</v>
      </c>
    </row>
    <row r="16" spans="1:13" ht="14.25">
      <c r="A16" s="37" t="s">
        <v>77</v>
      </c>
      <c r="B16" s="261"/>
      <c r="C16" s="36"/>
      <c r="D16" s="36"/>
      <c r="E16" s="36"/>
      <c r="F16" s="36"/>
      <c r="G16" s="36"/>
      <c r="H16" s="36"/>
      <c r="I16" s="36"/>
      <c r="J16" s="36"/>
      <c r="K16" s="36">
        <v>3900.74</v>
      </c>
      <c r="L16" s="36"/>
      <c r="M16" s="49">
        <f t="shared" si="0"/>
        <v>3900.74</v>
      </c>
    </row>
    <row r="17" spans="1:13" ht="14.25">
      <c r="A17" s="260" t="s">
        <v>79</v>
      </c>
      <c r="B17" s="261"/>
      <c r="C17" s="36"/>
      <c r="D17" s="36"/>
      <c r="E17" s="36"/>
      <c r="F17" s="36"/>
      <c r="G17" s="36"/>
      <c r="H17" s="36"/>
      <c r="I17" s="36"/>
      <c r="J17" s="36"/>
      <c r="K17" s="36"/>
      <c r="L17" s="261"/>
      <c r="M17" s="49">
        <f t="shared" si="0"/>
        <v>0</v>
      </c>
    </row>
    <row r="18" spans="1:13" ht="14.25">
      <c r="A18" s="37" t="s">
        <v>81</v>
      </c>
      <c r="B18" s="261"/>
      <c r="C18" s="36"/>
      <c r="D18" s="36"/>
      <c r="E18" s="36"/>
      <c r="F18" s="261"/>
      <c r="G18" s="36"/>
      <c r="H18" s="36"/>
      <c r="I18" s="36"/>
      <c r="J18" s="36"/>
      <c r="K18" s="36"/>
      <c r="L18" s="36"/>
      <c r="M18" s="49">
        <f t="shared" si="0"/>
        <v>0</v>
      </c>
    </row>
    <row r="19" spans="1:13" ht="13.5" customHeight="1">
      <c r="A19" s="37" t="s">
        <v>78</v>
      </c>
      <c r="B19" s="261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49">
        <f t="shared" si="0"/>
        <v>0</v>
      </c>
    </row>
    <row r="20" spans="1:13" ht="14.25">
      <c r="A20" s="37" t="s">
        <v>87</v>
      </c>
      <c r="B20" s="261"/>
      <c r="C20" s="36"/>
      <c r="D20" s="36"/>
      <c r="E20" s="36"/>
      <c r="F20" s="36"/>
      <c r="G20" s="36"/>
      <c r="H20" s="36"/>
      <c r="I20" s="36"/>
      <c r="J20" s="36">
        <v>423.6</v>
      </c>
      <c r="K20" s="36"/>
      <c r="L20" s="36"/>
      <c r="M20" s="49">
        <f t="shared" si="0"/>
        <v>423.6</v>
      </c>
    </row>
    <row r="21" spans="1:13" ht="14.25">
      <c r="A21" s="37" t="s">
        <v>155</v>
      </c>
      <c r="B21" s="261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49">
        <f t="shared" si="0"/>
        <v>0</v>
      </c>
    </row>
    <row r="22" spans="1:13" ht="14.25">
      <c r="A22" s="301" t="s">
        <v>95</v>
      </c>
      <c r="B22" s="261"/>
      <c r="C22" s="36"/>
      <c r="D22" s="36"/>
      <c r="E22" s="36"/>
      <c r="F22" s="36"/>
      <c r="G22" s="36"/>
      <c r="H22" s="36"/>
      <c r="I22" s="36"/>
      <c r="J22" s="36"/>
      <c r="K22" s="261"/>
      <c r="L22" s="36"/>
      <c r="M22" s="53">
        <f t="shared" si="0"/>
        <v>0</v>
      </c>
    </row>
    <row r="23" spans="1:13" ht="14.25">
      <c r="A23" s="37" t="s">
        <v>89</v>
      </c>
      <c r="B23" s="261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53">
        <f t="shared" si="0"/>
        <v>0</v>
      </c>
    </row>
    <row r="24" spans="1:13" ht="14.25">
      <c r="A24" s="263" t="s">
        <v>166</v>
      </c>
      <c r="B24" s="261"/>
      <c r="C24" s="36"/>
      <c r="D24" s="36"/>
      <c r="E24" s="36"/>
      <c r="F24" s="36"/>
      <c r="G24" s="36">
        <v>216</v>
      </c>
      <c r="H24" s="36"/>
      <c r="I24" s="36"/>
      <c r="J24" s="36"/>
      <c r="K24" s="36"/>
      <c r="L24" s="36"/>
      <c r="M24" s="53">
        <f t="shared" si="0"/>
        <v>216</v>
      </c>
    </row>
    <row r="25" spans="1:13" ht="14.25">
      <c r="A25" s="37" t="s">
        <v>158</v>
      </c>
      <c r="B25" s="261"/>
      <c r="C25" s="36"/>
      <c r="D25" s="36"/>
      <c r="E25" s="36"/>
      <c r="F25" s="36"/>
      <c r="G25" s="36"/>
      <c r="H25" s="36"/>
      <c r="I25" s="35"/>
      <c r="J25" s="36"/>
      <c r="K25" s="36"/>
      <c r="L25" s="36"/>
      <c r="M25" s="53">
        <f t="shared" si="0"/>
        <v>0</v>
      </c>
    </row>
    <row r="26" spans="1:13" ht="14.25">
      <c r="A26" s="37" t="s">
        <v>100</v>
      </c>
      <c r="B26" s="261"/>
      <c r="C26" s="36"/>
      <c r="E26" s="36"/>
      <c r="F26" s="36"/>
      <c r="G26" s="282"/>
      <c r="H26" s="36"/>
      <c r="I26" s="36"/>
      <c r="J26" s="36"/>
      <c r="K26" s="36"/>
      <c r="L26" s="36"/>
      <c r="M26" s="53">
        <f t="shared" si="0"/>
        <v>0</v>
      </c>
    </row>
    <row r="27" spans="1:13" ht="14.25">
      <c r="A27" s="37" t="s">
        <v>90</v>
      </c>
      <c r="B27" s="261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53">
        <f t="shared" si="0"/>
        <v>0</v>
      </c>
    </row>
    <row r="28" spans="1:13" ht="15" thickBot="1">
      <c r="A28" s="263" t="s">
        <v>105</v>
      </c>
      <c r="B28" s="261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53">
        <f t="shared" si="0"/>
        <v>0</v>
      </c>
    </row>
    <row r="29" spans="1:13" ht="13.5" thickBot="1">
      <c r="A29" s="104" t="s">
        <v>55</v>
      </c>
      <c r="B29" s="109">
        <f aca="true" t="shared" si="1" ref="B29:M29">SUM(B13:B28)</f>
        <v>85470.29</v>
      </c>
      <c r="C29" s="109">
        <f t="shared" si="1"/>
        <v>20754.45</v>
      </c>
      <c r="D29" s="109">
        <f t="shared" si="1"/>
        <v>0</v>
      </c>
      <c r="E29" s="109">
        <f t="shared" si="1"/>
        <v>0</v>
      </c>
      <c r="F29" s="109">
        <f t="shared" si="1"/>
        <v>0</v>
      </c>
      <c r="G29" s="109">
        <f t="shared" si="1"/>
        <v>568.6800000000001</v>
      </c>
      <c r="H29" s="109">
        <f t="shared" si="1"/>
        <v>0</v>
      </c>
      <c r="I29" s="109">
        <f t="shared" si="1"/>
        <v>0</v>
      </c>
      <c r="J29" s="109">
        <f t="shared" si="1"/>
        <v>423.6</v>
      </c>
      <c r="K29" s="109">
        <f t="shared" si="1"/>
        <v>3900.74</v>
      </c>
      <c r="L29" s="109">
        <f t="shared" si="1"/>
        <v>0</v>
      </c>
      <c r="M29" s="109">
        <f t="shared" si="1"/>
        <v>111117.76</v>
      </c>
    </row>
    <row r="30" spans="1:13" ht="13.5" thickBot="1">
      <c r="A30" s="66"/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7"/>
      <c r="M30" s="67"/>
    </row>
    <row r="31" spans="1:14" ht="13.5" thickBot="1">
      <c r="A31" s="105" t="s">
        <v>40</v>
      </c>
      <c r="B31" s="106">
        <f aca="true" t="shared" si="2" ref="B31:M31">B12+B29</f>
        <v>85470.29</v>
      </c>
      <c r="C31" s="106">
        <f t="shared" si="2"/>
        <v>20754.45</v>
      </c>
      <c r="D31" s="106">
        <f t="shared" si="2"/>
        <v>0</v>
      </c>
      <c r="E31" s="106">
        <f t="shared" si="2"/>
        <v>0</v>
      </c>
      <c r="F31" s="106">
        <f t="shared" si="2"/>
        <v>0</v>
      </c>
      <c r="G31" s="106">
        <f t="shared" si="2"/>
        <v>568.6800000000001</v>
      </c>
      <c r="H31" s="106">
        <f t="shared" si="2"/>
        <v>0</v>
      </c>
      <c r="I31" s="106">
        <f t="shared" si="2"/>
        <v>0</v>
      </c>
      <c r="J31" s="106">
        <f t="shared" si="2"/>
        <v>423.6</v>
      </c>
      <c r="K31" s="106">
        <f t="shared" si="2"/>
        <v>3900.74</v>
      </c>
      <c r="L31" s="106">
        <f t="shared" si="2"/>
        <v>0</v>
      </c>
      <c r="M31" s="108">
        <f t="shared" si="2"/>
        <v>111117.76</v>
      </c>
      <c r="N31" s="48"/>
    </row>
    <row r="32" spans="1:13" ht="12.75">
      <c r="A32" s="66"/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7"/>
    </row>
    <row r="33" spans="1:13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</sheetData>
  <sheetProtection/>
  <mergeCells count="11"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F6:K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29"/>
  <sheetViews>
    <sheetView zoomScale="120" zoomScaleNormal="120" zoomScalePageLayoutView="0" workbookViewId="0" topLeftCell="A1">
      <selection activeCell="J21" sqref="J21"/>
    </sheetView>
  </sheetViews>
  <sheetFormatPr defaultColWidth="9.00390625" defaultRowHeight="12.75"/>
  <cols>
    <col min="1" max="1" width="20.25390625" style="0" customWidth="1"/>
    <col min="2" max="2" width="12.125" style="0" customWidth="1"/>
    <col min="3" max="3" width="13.125" style="0" customWidth="1"/>
    <col min="4" max="4" width="11.25390625" style="0" customWidth="1"/>
    <col min="5" max="5" width="9.25390625" style="0" bestFit="1" customWidth="1"/>
    <col min="6" max="6" width="11.625" style="0" customWidth="1"/>
    <col min="7" max="7" width="9.25390625" style="0" bestFit="1" customWidth="1"/>
    <col min="8" max="8" width="10.75390625" style="0" customWidth="1"/>
    <col min="9" max="9" width="11.125" style="0" customWidth="1"/>
    <col min="10" max="10" width="9.25390625" style="0" bestFit="1" customWidth="1"/>
    <col min="11" max="11" width="11.00390625" style="0" customWidth="1"/>
    <col min="12" max="12" width="13.00390625" style="0" customWidth="1"/>
    <col min="13" max="13" width="12.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5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14"/>
      <c r="B6" s="111" t="s">
        <v>37</v>
      </c>
      <c r="C6" s="12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49" t="s">
        <v>7</v>
      </c>
      <c r="B9" s="350" t="s">
        <v>8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1" t="s">
        <v>9</v>
      </c>
    </row>
    <row r="10" spans="1:13" ht="12.75">
      <c r="A10" s="349"/>
      <c r="B10" s="30">
        <v>2111</v>
      </c>
      <c r="C10" s="30">
        <v>2120</v>
      </c>
      <c r="D10" s="30">
        <v>2210</v>
      </c>
      <c r="E10" s="30">
        <v>2220</v>
      </c>
      <c r="F10" s="30">
        <v>2230</v>
      </c>
      <c r="G10" s="30">
        <v>2240</v>
      </c>
      <c r="H10" s="30">
        <v>2800</v>
      </c>
      <c r="I10" s="30">
        <v>2250</v>
      </c>
      <c r="J10" s="30">
        <v>2272</v>
      </c>
      <c r="K10" s="30">
        <v>2273</v>
      </c>
      <c r="L10" s="30">
        <v>2275</v>
      </c>
      <c r="M10" s="351"/>
    </row>
    <row r="11" spans="1:13" ht="13.5" thickBot="1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11</v>
      </c>
      <c r="J11" s="112">
        <v>12</v>
      </c>
      <c r="K11" s="112">
        <v>13</v>
      </c>
      <c r="L11" s="112">
        <v>16</v>
      </c>
      <c r="M11" s="112">
        <v>18</v>
      </c>
    </row>
    <row r="12" spans="1:13" ht="13.5" thickBot="1">
      <c r="A12" s="113" t="s">
        <v>47</v>
      </c>
      <c r="B12" s="114">
        <v>0</v>
      </c>
      <c r="C12" s="114"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5">
        <f aca="true" t="shared" si="0" ref="M12:M25">SUM(B12:L12)</f>
        <v>0</v>
      </c>
    </row>
    <row r="13" spans="1:13" ht="14.25">
      <c r="A13" s="37" t="s">
        <v>76</v>
      </c>
      <c r="B13" s="55">
        <v>88751.11</v>
      </c>
      <c r="C13" s="38">
        <v>21714.28</v>
      </c>
      <c r="D13" s="38"/>
      <c r="E13" s="38"/>
      <c r="F13" s="38"/>
      <c r="G13" s="36"/>
      <c r="H13" s="36"/>
      <c r="I13" s="36"/>
      <c r="J13" s="36"/>
      <c r="K13" s="36"/>
      <c r="L13" s="36"/>
      <c r="M13" s="49">
        <f t="shared" si="0"/>
        <v>110465.39</v>
      </c>
    </row>
    <row r="14" spans="1:13" ht="14.25">
      <c r="A14" s="37" t="s">
        <v>131</v>
      </c>
      <c r="B14" s="55"/>
      <c r="C14" s="38"/>
      <c r="D14" s="38"/>
      <c r="E14" s="38"/>
      <c r="F14" s="38"/>
      <c r="G14" s="36"/>
      <c r="H14" s="36"/>
      <c r="I14" s="36"/>
      <c r="J14" s="36"/>
      <c r="K14" s="36"/>
      <c r="L14" s="36"/>
      <c r="M14" s="49">
        <f t="shared" si="0"/>
        <v>0</v>
      </c>
    </row>
    <row r="15" spans="1:13" ht="14.25">
      <c r="A15" s="37" t="s">
        <v>75</v>
      </c>
      <c r="B15" s="261"/>
      <c r="C15" s="36"/>
      <c r="D15" s="36"/>
      <c r="E15" s="261"/>
      <c r="F15" s="261"/>
      <c r="G15" s="261">
        <v>17.98</v>
      </c>
      <c r="H15" s="36"/>
      <c r="I15" s="261"/>
      <c r="J15" s="261"/>
      <c r="K15" s="261"/>
      <c r="L15" s="261"/>
      <c r="M15" s="49">
        <f t="shared" si="0"/>
        <v>17.98</v>
      </c>
    </row>
    <row r="16" spans="1:13" ht="14.25">
      <c r="A16" s="37" t="s">
        <v>77</v>
      </c>
      <c r="B16" s="36"/>
      <c r="C16" s="36"/>
      <c r="D16" s="36"/>
      <c r="E16" s="36"/>
      <c r="F16" s="36"/>
      <c r="G16" s="36"/>
      <c r="H16" s="36"/>
      <c r="I16" s="36"/>
      <c r="J16" s="36"/>
      <c r="K16" s="36">
        <v>10370.29</v>
      </c>
      <c r="L16" s="36"/>
      <c r="M16" s="49">
        <f t="shared" si="0"/>
        <v>10370.29</v>
      </c>
    </row>
    <row r="17" spans="1:13" ht="14.25">
      <c r="A17" s="260" t="s">
        <v>79</v>
      </c>
      <c r="B17" s="261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49">
        <f t="shared" si="0"/>
        <v>0</v>
      </c>
    </row>
    <row r="18" spans="1:13" ht="14.25">
      <c r="A18" s="37" t="s">
        <v>81</v>
      </c>
      <c r="B18" s="261"/>
      <c r="C18" s="36"/>
      <c r="D18" s="36"/>
      <c r="E18" s="36"/>
      <c r="F18" s="261"/>
      <c r="G18" s="36"/>
      <c r="H18" s="36"/>
      <c r="I18" s="36"/>
      <c r="J18" s="36"/>
      <c r="K18" s="36"/>
      <c r="L18" s="36"/>
      <c r="M18" s="49">
        <f t="shared" si="0"/>
        <v>0</v>
      </c>
    </row>
    <row r="19" spans="1:13" ht="14.25">
      <c r="A19" s="37" t="s">
        <v>95</v>
      </c>
      <c r="B19" s="261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49">
        <f t="shared" si="0"/>
        <v>0</v>
      </c>
    </row>
    <row r="20" spans="1:13" ht="14.25">
      <c r="A20" s="37" t="s">
        <v>166</v>
      </c>
      <c r="B20" s="261"/>
      <c r="C20" s="36"/>
      <c r="D20" s="36"/>
      <c r="E20" s="36"/>
      <c r="F20" s="261"/>
      <c r="G20" s="36">
        <v>216</v>
      </c>
      <c r="H20" s="36"/>
      <c r="I20" s="36"/>
      <c r="J20" s="36"/>
      <c r="K20" s="36"/>
      <c r="L20" s="36"/>
      <c r="M20" s="49">
        <f t="shared" si="0"/>
        <v>216</v>
      </c>
    </row>
    <row r="21" spans="1:13" ht="14.25">
      <c r="A21" s="37" t="s">
        <v>87</v>
      </c>
      <c r="B21" s="261"/>
      <c r="C21" s="36"/>
      <c r="D21" s="36"/>
      <c r="E21" s="36"/>
      <c r="F21" s="36"/>
      <c r="G21" s="36"/>
      <c r="H21" s="36"/>
      <c r="I21" s="36"/>
      <c r="J21" s="36">
        <v>864.16</v>
      </c>
      <c r="K21" s="36"/>
      <c r="L21" s="36"/>
      <c r="M21" s="49">
        <f t="shared" si="0"/>
        <v>864.16</v>
      </c>
    </row>
    <row r="22" spans="1:13" ht="14.25">
      <c r="A22" s="37" t="s">
        <v>155</v>
      </c>
      <c r="B22" s="261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49">
        <f t="shared" si="0"/>
        <v>0</v>
      </c>
    </row>
    <row r="23" spans="1:13" ht="14.25">
      <c r="A23" s="37" t="s">
        <v>156</v>
      </c>
      <c r="B23" s="261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49">
        <f t="shared" si="0"/>
        <v>0</v>
      </c>
    </row>
    <row r="24" spans="1:13" ht="14.25">
      <c r="A24" s="37" t="s">
        <v>83</v>
      </c>
      <c r="B24" s="261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49">
        <f t="shared" si="0"/>
        <v>0</v>
      </c>
    </row>
    <row r="25" spans="1:13" ht="15" thickBot="1">
      <c r="A25" s="285" t="s">
        <v>90</v>
      </c>
      <c r="B25" s="261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49">
        <f t="shared" si="0"/>
        <v>0</v>
      </c>
    </row>
    <row r="26" spans="1:13" ht="13.5" thickBot="1">
      <c r="A26" s="104" t="s">
        <v>55</v>
      </c>
      <c r="B26" s="257">
        <f aca="true" t="shared" si="1" ref="B26:M26">SUM(B13:B25)</f>
        <v>88751.11</v>
      </c>
      <c r="C26" s="257">
        <f t="shared" si="1"/>
        <v>21714.28</v>
      </c>
      <c r="D26" s="257">
        <f t="shared" si="1"/>
        <v>0</v>
      </c>
      <c r="E26" s="257">
        <f t="shared" si="1"/>
        <v>0</v>
      </c>
      <c r="F26" s="257">
        <f t="shared" si="1"/>
        <v>0</v>
      </c>
      <c r="G26" s="257">
        <f t="shared" si="1"/>
        <v>233.98</v>
      </c>
      <c r="H26" s="257">
        <f t="shared" si="1"/>
        <v>0</v>
      </c>
      <c r="I26" s="257">
        <f t="shared" si="1"/>
        <v>0</v>
      </c>
      <c r="J26" s="257">
        <f t="shared" si="1"/>
        <v>864.16</v>
      </c>
      <c r="K26" s="257">
        <f t="shared" si="1"/>
        <v>10370.29</v>
      </c>
      <c r="L26" s="257">
        <f t="shared" si="1"/>
        <v>0</v>
      </c>
      <c r="M26" s="61">
        <f t="shared" si="1"/>
        <v>121933.82</v>
      </c>
    </row>
    <row r="27" spans="1:13" ht="13.5" thickBot="1">
      <c r="A27" s="105" t="s">
        <v>40</v>
      </c>
      <c r="B27" s="258">
        <f aca="true" t="shared" si="2" ref="B27:M27">B12+B26</f>
        <v>88751.11</v>
      </c>
      <c r="C27" s="258">
        <f t="shared" si="2"/>
        <v>21714.28</v>
      </c>
      <c r="D27" s="258">
        <f t="shared" si="2"/>
        <v>0</v>
      </c>
      <c r="E27" s="258">
        <f t="shared" si="2"/>
        <v>0</v>
      </c>
      <c r="F27" s="258">
        <f t="shared" si="2"/>
        <v>0</v>
      </c>
      <c r="G27" s="258">
        <f t="shared" si="2"/>
        <v>233.98</v>
      </c>
      <c r="H27" s="258">
        <f t="shared" si="2"/>
        <v>0</v>
      </c>
      <c r="I27" s="258">
        <f t="shared" si="2"/>
        <v>0</v>
      </c>
      <c r="J27" s="258">
        <f t="shared" si="2"/>
        <v>864.16</v>
      </c>
      <c r="K27" s="258">
        <f t="shared" si="2"/>
        <v>10370.29</v>
      </c>
      <c r="L27" s="258">
        <f t="shared" si="2"/>
        <v>0</v>
      </c>
      <c r="M27" s="116">
        <f t="shared" si="2"/>
        <v>121933.82</v>
      </c>
    </row>
    <row r="28" spans="1:13" ht="12.75">
      <c r="A28" s="66"/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7"/>
    </row>
    <row r="29" spans="1:13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</sheetData>
  <sheetProtection/>
  <mergeCells count="11"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F6:K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2"/>
  <sheetViews>
    <sheetView zoomScale="130" zoomScaleNormal="130" zoomScalePageLayoutView="0" workbookViewId="0" topLeftCell="A10">
      <selection activeCell="J20" sqref="J20"/>
    </sheetView>
  </sheetViews>
  <sheetFormatPr defaultColWidth="9.00390625" defaultRowHeight="12.75"/>
  <cols>
    <col min="1" max="1" width="17.25390625" style="0" customWidth="1"/>
    <col min="2" max="2" width="12.00390625" style="0" customWidth="1"/>
    <col min="3" max="3" width="11.25390625" style="0" customWidth="1"/>
    <col min="4" max="4" width="12.00390625" style="0" customWidth="1"/>
    <col min="5" max="5" width="8.625" style="0" customWidth="1"/>
    <col min="6" max="6" width="11.375" style="0" customWidth="1"/>
    <col min="7" max="7" width="11.875" style="0" customWidth="1"/>
    <col min="8" max="8" width="9.25390625" style="0" customWidth="1"/>
    <col min="9" max="9" width="10.125" style="0" customWidth="1"/>
    <col min="10" max="10" width="11.75390625" style="0" customWidth="1"/>
    <col min="11" max="11" width="13.375" style="0" customWidth="1"/>
    <col min="12" max="12" width="12.00390625" style="0" customWidth="1"/>
    <col min="13" max="13" width="12.1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5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14"/>
      <c r="B6" s="111" t="s">
        <v>14</v>
      </c>
      <c r="C6" s="12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49" t="s">
        <v>7</v>
      </c>
      <c r="B9" s="350" t="s">
        <v>8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1" t="s">
        <v>9</v>
      </c>
    </row>
    <row r="10" spans="1:13" ht="21.75" customHeight="1">
      <c r="A10" s="349"/>
      <c r="B10" s="30">
        <v>2111</v>
      </c>
      <c r="C10" s="30">
        <v>2120</v>
      </c>
      <c r="D10" s="30">
        <v>2210</v>
      </c>
      <c r="E10" s="30">
        <v>2220</v>
      </c>
      <c r="F10" s="30">
        <v>2230</v>
      </c>
      <c r="G10" s="30">
        <v>2240</v>
      </c>
      <c r="H10" s="30">
        <v>2800</v>
      </c>
      <c r="I10" s="30">
        <v>2250</v>
      </c>
      <c r="J10" s="30">
        <v>2272</v>
      </c>
      <c r="K10" s="30">
        <v>2273</v>
      </c>
      <c r="L10" s="30">
        <v>2275</v>
      </c>
      <c r="M10" s="351"/>
    </row>
    <row r="11" spans="1:13" ht="13.5" thickBot="1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11</v>
      </c>
      <c r="J11" s="112">
        <v>12</v>
      </c>
      <c r="K11" s="112">
        <v>13</v>
      </c>
      <c r="L11" s="112">
        <v>16</v>
      </c>
      <c r="M11" s="112">
        <v>18</v>
      </c>
    </row>
    <row r="12" spans="1:13" ht="22.5" customHeight="1" thickBot="1">
      <c r="A12" s="117" t="s">
        <v>46</v>
      </c>
      <c r="B12" s="118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9">
        <f aca="true" t="shared" si="0" ref="M12:M28">SUM(B12:L12)</f>
        <v>0</v>
      </c>
    </row>
    <row r="13" spans="1:13" ht="14.25">
      <c r="A13" s="37" t="s">
        <v>76</v>
      </c>
      <c r="B13" s="36">
        <v>101077.87</v>
      </c>
      <c r="C13" s="36">
        <v>23287.78</v>
      </c>
      <c r="D13" s="38"/>
      <c r="E13" s="38"/>
      <c r="F13" s="38"/>
      <c r="G13" s="36"/>
      <c r="H13" s="36"/>
      <c r="I13" s="36"/>
      <c r="J13" s="36"/>
      <c r="K13" s="36"/>
      <c r="L13" s="36"/>
      <c r="M13" s="49">
        <f t="shared" si="0"/>
        <v>124365.65</v>
      </c>
    </row>
    <row r="14" spans="1:13" ht="14.25">
      <c r="A14" s="37" t="s">
        <v>128</v>
      </c>
      <c r="B14" s="36"/>
      <c r="C14" s="36"/>
      <c r="D14" s="38"/>
      <c r="E14" s="38"/>
      <c r="F14" s="38"/>
      <c r="G14" s="36"/>
      <c r="H14" s="36"/>
      <c r="I14" s="36"/>
      <c r="J14" s="36"/>
      <c r="K14" s="36"/>
      <c r="L14" s="36"/>
      <c r="M14" s="49">
        <f t="shared" si="0"/>
        <v>0</v>
      </c>
    </row>
    <row r="15" spans="1:13" ht="14.25">
      <c r="A15" s="37" t="s">
        <v>75</v>
      </c>
      <c r="B15" s="261"/>
      <c r="C15" s="36"/>
      <c r="D15" s="36"/>
      <c r="E15" s="261"/>
      <c r="F15" s="261"/>
      <c r="G15" s="261">
        <v>247.42</v>
      </c>
      <c r="H15" s="36"/>
      <c r="I15" s="261"/>
      <c r="J15" s="261"/>
      <c r="K15" s="261"/>
      <c r="L15" s="261"/>
      <c r="M15" s="49">
        <f t="shared" si="0"/>
        <v>247.42</v>
      </c>
    </row>
    <row r="16" spans="1:13" ht="14.25">
      <c r="A16" s="37" t="s">
        <v>77</v>
      </c>
      <c r="B16" s="261"/>
      <c r="C16" s="36"/>
      <c r="D16" s="36"/>
      <c r="E16" s="36"/>
      <c r="F16" s="36"/>
      <c r="G16" s="36"/>
      <c r="H16" s="36"/>
      <c r="I16" s="36"/>
      <c r="J16" s="36"/>
      <c r="K16" s="36">
        <v>14002.13</v>
      </c>
      <c r="L16" s="36"/>
      <c r="M16" s="49">
        <f t="shared" si="0"/>
        <v>14002.13</v>
      </c>
    </row>
    <row r="17" spans="1:13" ht="14.25">
      <c r="A17" s="260" t="s">
        <v>79</v>
      </c>
      <c r="B17" s="261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49">
        <f t="shared" si="0"/>
        <v>0</v>
      </c>
    </row>
    <row r="18" spans="1:13" ht="14.25">
      <c r="A18" s="37" t="s">
        <v>81</v>
      </c>
      <c r="B18" s="261"/>
      <c r="C18" s="36"/>
      <c r="D18" s="36"/>
      <c r="E18" s="36"/>
      <c r="F18" s="261"/>
      <c r="G18" s="36"/>
      <c r="H18" s="36"/>
      <c r="I18" s="36"/>
      <c r="J18" s="36"/>
      <c r="K18" s="36"/>
      <c r="L18" s="36">
        <v>35514.53</v>
      </c>
      <c r="M18" s="49">
        <f t="shared" si="0"/>
        <v>35514.53</v>
      </c>
    </row>
    <row r="19" spans="1:13" ht="14.25">
      <c r="A19" s="37" t="s">
        <v>78</v>
      </c>
      <c r="B19" s="261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49">
        <f t="shared" si="0"/>
        <v>0</v>
      </c>
    </row>
    <row r="20" spans="1:13" ht="14.25">
      <c r="A20" s="37" t="s">
        <v>87</v>
      </c>
      <c r="B20" s="261"/>
      <c r="C20" s="36"/>
      <c r="D20" s="36"/>
      <c r="E20" s="36"/>
      <c r="F20" s="36"/>
      <c r="G20" s="36"/>
      <c r="H20" s="36"/>
      <c r="I20" s="36"/>
      <c r="J20" s="36">
        <v>1270.8</v>
      </c>
      <c r="K20" s="36"/>
      <c r="L20" s="36"/>
      <c r="M20" s="49">
        <f t="shared" si="0"/>
        <v>1270.8</v>
      </c>
    </row>
    <row r="21" spans="1:13" ht="14.25">
      <c r="A21" s="37" t="s">
        <v>166</v>
      </c>
      <c r="B21" s="261"/>
      <c r="C21" s="36"/>
      <c r="D21" s="36"/>
      <c r="E21" s="36"/>
      <c r="F21" s="36"/>
      <c r="G21" s="36">
        <v>216</v>
      </c>
      <c r="H21" s="36"/>
      <c r="I21" s="36"/>
      <c r="J21" s="36"/>
      <c r="K21" s="36"/>
      <c r="L21" s="36"/>
      <c r="M21" s="49">
        <f t="shared" si="0"/>
        <v>216</v>
      </c>
    </row>
    <row r="22" spans="1:13" ht="14.25">
      <c r="A22" s="301" t="s">
        <v>99</v>
      </c>
      <c r="B22" s="261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49">
        <f t="shared" si="0"/>
        <v>0</v>
      </c>
    </row>
    <row r="23" spans="1:13" ht="15">
      <c r="A23" s="263" t="s">
        <v>89</v>
      </c>
      <c r="B23" s="261"/>
      <c r="C23" s="36"/>
      <c r="D23" s="36"/>
      <c r="E23" s="36"/>
      <c r="F23" s="36"/>
      <c r="G23" s="302"/>
      <c r="H23" s="36"/>
      <c r="I23" s="36"/>
      <c r="J23" s="36"/>
      <c r="K23" s="36"/>
      <c r="L23" s="36"/>
      <c r="M23" s="49">
        <f t="shared" si="0"/>
        <v>0</v>
      </c>
    </row>
    <row r="24" spans="1:13" ht="14.25">
      <c r="A24" s="37" t="s">
        <v>156</v>
      </c>
      <c r="B24" s="261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49">
        <f t="shared" si="0"/>
        <v>0</v>
      </c>
    </row>
    <row r="25" spans="1:13" ht="14.25">
      <c r="A25" s="37" t="s">
        <v>95</v>
      </c>
      <c r="B25" s="261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49">
        <f t="shared" si="0"/>
        <v>0</v>
      </c>
    </row>
    <row r="26" spans="1:13" ht="14.25">
      <c r="A26" s="37" t="s">
        <v>155</v>
      </c>
      <c r="B26" s="261"/>
      <c r="C26" s="36"/>
      <c r="D26" s="282"/>
      <c r="E26" s="36"/>
      <c r="F26" s="36"/>
      <c r="G26" s="36"/>
      <c r="H26" s="36"/>
      <c r="I26" s="36"/>
      <c r="J26" s="36"/>
      <c r="K26" s="36"/>
      <c r="L26" s="36"/>
      <c r="M26" s="49">
        <f t="shared" si="0"/>
        <v>0</v>
      </c>
    </row>
    <row r="27" spans="1:13" ht="14.25">
      <c r="A27" s="263" t="s">
        <v>90</v>
      </c>
      <c r="B27" s="261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49">
        <f t="shared" si="0"/>
        <v>0</v>
      </c>
    </row>
    <row r="28" spans="1:13" ht="13.5" thickBot="1">
      <c r="A28" s="73"/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49">
        <f t="shared" si="0"/>
        <v>0</v>
      </c>
    </row>
    <row r="29" spans="1:13" ht="13.5" thickBot="1">
      <c r="A29" s="104" t="s">
        <v>55</v>
      </c>
      <c r="B29" s="61">
        <f aca="true" t="shared" si="1" ref="B29:M29">SUM(B13:B28)</f>
        <v>101077.87</v>
      </c>
      <c r="C29" s="61">
        <f t="shared" si="1"/>
        <v>23287.78</v>
      </c>
      <c r="D29" s="61">
        <f t="shared" si="1"/>
        <v>0</v>
      </c>
      <c r="E29" s="61">
        <f t="shared" si="1"/>
        <v>0</v>
      </c>
      <c r="F29" s="61">
        <f t="shared" si="1"/>
        <v>0</v>
      </c>
      <c r="G29" s="61">
        <f t="shared" si="1"/>
        <v>463.41999999999996</v>
      </c>
      <c r="H29" s="61">
        <f t="shared" si="1"/>
        <v>0</v>
      </c>
      <c r="I29" s="61">
        <f t="shared" si="1"/>
        <v>0</v>
      </c>
      <c r="J29" s="61">
        <f t="shared" si="1"/>
        <v>1270.8</v>
      </c>
      <c r="K29" s="61">
        <f t="shared" si="1"/>
        <v>14002.13</v>
      </c>
      <c r="L29" s="61">
        <f t="shared" si="1"/>
        <v>35514.53</v>
      </c>
      <c r="M29" s="61">
        <f t="shared" si="1"/>
        <v>175616.52999999997</v>
      </c>
    </row>
    <row r="30" spans="1:13" ht="13.5" thickBot="1">
      <c r="A30" s="73"/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69"/>
    </row>
    <row r="31" spans="1:13" ht="13.5" thickBot="1">
      <c r="A31" s="105" t="s">
        <v>42</v>
      </c>
      <c r="B31" s="106">
        <f aca="true" t="shared" si="2" ref="B31:L31">B12+B29</f>
        <v>101077.87</v>
      </c>
      <c r="C31" s="106">
        <f t="shared" si="2"/>
        <v>23287.78</v>
      </c>
      <c r="D31" s="106">
        <f t="shared" si="2"/>
        <v>0</v>
      </c>
      <c r="E31" s="106">
        <f t="shared" si="2"/>
        <v>0</v>
      </c>
      <c r="F31" s="106">
        <f t="shared" si="2"/>
        <v>0</v>
      </c>
      <c r="G31" s="106">
        <f t="shared" si="2"/>
        <v>463.41999999999996</v>
      </c>
      <c r="H31" s="106">
        <f t="shared" si="2"/>
        <v>0</v>
      </c>
      <c r="I31" s="106">
        <f t="shared" si="2"/>
        <v>0</v>
      </c>
      <c r="J31" s="106">
        <f t="shared" si="2"/>
        <v>1270.8</v>
      </c>
      <c r="K31" s="106">
        <f t="shared" si="2"/>
        <v>14002.13</v>
      </c>
      <c r="L31" s="106">
        <f t="shared" si="2"/>
        <v>35514.53</v>
      </c>
      <c r="M31" s="108">
        <f>M12+M29</f>
        <v>175616.52999999997</v>
      </c>
    </row>
    <row r="32" spans="1:13" ht="12.75">
      <c r="A32" s="66"/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7"/>
    </row>
  </sheetData>
  <sheetProtection/>
  <mergeCells count="11"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F6:K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28"/>
  <sheetViews>
    <sheetView zoomScale="130" zoomScaleNormal="130" zoomScalePageLayoutView="0" workbookViewId="0" topLeftCell="A4">
      <selection activeCell="J20" sqref="J20"/>
    </sheetView>
  </sheetViews>
  <sheetFormatPr defaultColWidth="9.00390625" defaultRowHeight="12.75"/>
  <cols>
    <col min="1" max="1" width="19.125" style="0" customWidth="1"/>
    <col min="2" max="2" width="13.25390625" style="0" customWidth="1"/>
    <col min="3" max="3" width="11.125" style="0" customWidth="1"/>
    <col min="4" max="4" width="9.25390625" style="0" bestFit="1" customWidth="1"/>
    <col min="5" max="5" width="8.25390625" style="0" customWidth="1"/>
    <col min="6" max="7" width="9.25390625" style="0" bestFit="1" customWidth="1"/>
    <col min="8" max="8" width="11.625" style="0" customWidth="1"/>
    <col min="9" max="9" width="9.625" style="0" customWidth="1"/>
    <col min="10" max="10" width="9.25390625" style="0" bestFit="1" customWidth="1"/>
    <col min="11" max="12" width="10.875" style="0" customWidth="1"/>
    <col min="13" max="13" width="12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5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14"/>
      <c r="B6" s="111" t="s">
        <v>15</v>
      </c>
      <c r="C6" s="12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49" t="s">
        <v>7</v>
      </c>
      <c r="B9" s="350" t="s">
        <v>8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1" t="s">
        <v>9</v>
      </c>
    </row>
    <row r="10" spans="1:13" ht="12.75">
      <c r="A10" s="349"/>
      <c r="B10" s="30">
        <v>2111</v>
      </c>
      <c r="C10" s="30">
        <v>2120</v>
      </c>
      <c r="D10" s="30">
        <v>2210</v>
      </c>
      <c r="E10" s="30">
        <v>2220</v>
      </c>
      <c r="F10" s="30">
        <v>2230</v>
      </c>
      <c r="G10" s="30">
        <v>2240</v>
      </c>
      <c r="H10" s="30">
        <v>2800</v>
      </c>
      <c r="I10" s="30">
        <v>2250</v>
      </c>
      <c r="J10" s="30">
        <v>2272</v>
      </c>
      <c r="K10" s="30">
        <v>2273</v>
      </c>
      <c r="L10" s="30">
        <v>2275</v>
      </c>
      <c r="M10" s="351"/>
    </row>
    <row r="11" spans="1:13" ht="13.5" thickBot="1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11</v>
      </c>
      <c r="J11" s="112">
        <v>12</v>
      </c>
      <c r="K11" s="112">
        <v>13</v>
      </c>
      <c r="L11" s="112">
        <v>16</v>
      </c>
      <c r="M11" s="112">
        <v>18</v>
      </c>
    </row>
    <row r="12" spans="1:13" ht="13.5" thickBot="1">
      <c r="A12" s="120" t="s">
        <v>52</v>
      </c>
      <c r="B12" s="121">
        <v>0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2">
        <f aca="true" t="shared" si="0" ref="M12:M25">SUM(B12:L12)</f>
        <v>0</v>
      </c>
    </row>
    <row r="13" spans="1:13" ht="14.25">
      <c r="A13" s="37" t="s">
        <v>76</v>
      </c>
      <c r="B13" s="261">
        <v>92843.45</v>
      </c>
      <c r="C13" s="36">
        <v>23957.38</v>
      </c>
      <c r="D13" s="36"/>
      <c r="E13" s="36"/>
      <c r="F13" s="261"/>
      <c r="G13" s="36"/>
      <c r="H13" s="36"/>
      <c r="I13" s="36"/>
      <c r="J13" s="36"/>
      <c r="K13" s="36"/>
      <c r="L13" s="36"/>
      <c r="M13" s="53">
        <f t="shared" si="0"/>
        <v>116800.83</v>
      </c>
    </row>
    <row r="14" spans="1:13" ht="14.25">
      <c r="A14" s="37" t="s">
        <v>132</v>
      </c>
      <c r="B14" s="55"/>
      <c r="C14" s="38"/>
      <c r="D14" s="38"/>
      <c r="E14" s="38"/>
      <c r="F14" s="55"/>
      <c r="G14" s="36"/>
      <c r="H14" s="36"/>
      <c r="I14" s="36"/>
      <c r="J14" s="36"/>
      <c r="K14" s="36"/>
      <c r="L14" s="36"/>
      <c r="M14" s="53">
        <f t="shared" si="0"/>
        <v>0</v>
      </c>
    </row>
    <row r="15" spans="1:13" ht="14.25">
      <c r="A15" s="37" t="s">
        <v>75</v>
      </c>
      <c r="B15" s="55"/>
      <c r="C15" s="38"/>
      <c r="D15" s="38"/>
      <c r="E15" s="38"/>
      <c r="F15" s="38"/>
      <c r="G15" s="261">
        <v>61.81</v>
      </c>
      <c r="H15" s="261"/>
      <c r="I15" s="261"/>
      <c r="J15" s="261"/>
      <c r="K15" s="261"/>
      <c r="L15" s="261"/>
      <c r="M15" s="53">
        <f t="shared" si="0"/>
        <v>61.81</v>
      </c>
    </row>
    <row r="16" spans="1:13" ht="14.25">
      <c r="A16" s="37" t="s">
        <v>77</v>
      </c>
      <c r="B16" s="36"/>
      <c r="C16" s="36"/>
      <c r="D16" s="36"/>
      <c r="E16" s="36"/>
      <c r="F16" s="36"/>
      <c r="G16" s="36"/>
      <c r="H16" s="36"/>
      <c r="I16" s="36"/>
      <c r="J16" s="36"/>
      <c r="K16" s="36">
        <v>8184.71</v>
      </c>
      <c r="L16" s="36"/>
      <c r="M16" s="53">
        <f t="shared" si="0"/>
        <v>8184.71</v>
      </c>
    </row>
    <row r="17" spans="1:13" ht="14.25">
      <c r="A17" s="260" t="s">
        <v>79</v>
      </c>
      <c r="B17" s="261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53">
        <f t="shared" si="0"/>
        <v>0</v>
      </c>
    </row>
    <row r="18" spans="1:13" ht="13.5" customHeight="1">
      <c r="A18" s="37" t="s">
        <v>97</v>
      </c>
      <c r="B18" s="261"/>
      <c r="C18" s="36"/>
      <c r="D18" s="36"/>
      <c r="E18" s="36"/>
      <c r="F18" s="261"/>
      <c r="G18" s="303"/>
      <c r="H18" s="36"/>
      <c r="I18" s="36"/>
      <c r="J18" s="36"/>
      <c r="K18" s="36"/>
      <c r="L18" s="36">
        <v>36050.2</v>
      </c>
      <c r="M18" s="53">
        <f t="shared" si="0"/>
        <v>36050.2</v>
      </c>
    </row>
    <row r="19" spans="1:13" ht="14.25">
      <c r="A19" s="37" t="s">
        <v>78</v>
      </c>
      <c r="B19" s="261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53">
        <f t="shared" si="0"/>
        <v>0</v>
      </c>
    </row>
    <row r="20" spans="1:13" ht="15">
      <c r="A20" s="37" t="s">
        <v>87</v>
      </c>
      <c r="B20" s="261"/>
      <c r="C20" s="37"/>
      <c r="D20" s="36"/>
      <c r="E20" s="36"/>
      <c r="F20" s="36"/>
      <c r="G20" s="36"/>
      <c r="H20" s="36"/>
      <c r="I20" s="36"/>
      <c r="J20" s="280">
        <v>478.25</v>
      </c>
      <c r="K20" s="36"/>
      <c r="L20" s="36"/>
      <c r="M20" s="53">
        <f t="shared" si="0"/>
        <v>478.25</v>
      </c>
    </row>
    <row r="21" spans="1:13" ht="14.25">
      <c r="A21" s="37" t="s">
        <v>82</v>
      </c>
      <c r="B21" s="261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53">
        <f t="shared" si="0"/>
        <v>0</v>
      </c>
    </row>
    <row r="22" spans="1:13" ht="14.25">
      <c r="A22" s="37" t="s">
        <v>146</v>
      </c>
      <c r="B22" s="261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53">
        <f t="shared" si="0"/>
        <v>0</v>
      </c>
    </row>
    <row r="23" spans="1:13" ht="14.25">
      <c r="A23" s="37" t="s">
        <v>95</v>
      </c>
      <c r="B23" s="261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53">
        <f t="shared" si="0"/>
        <v>0</v>
      </c>
    </row>
    <row r="24" spans="1:13" ht="14.25">
      <c r="A24" s="37" t="s">
        <v>155</v>
      </c>
      <c r="B24" s="261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53">
        <f t="shared" si="0"/>
        <v>0</v>
      </c>
    </row>
    <row r="25" spans="1:13" ht="15" thickBot="1">
      <c r="A25" s="263" t="s">
        <v>108</v>
      </c>
      <c r="B25" s="261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53">
        <f t="shared" si="0"/>
        <v>0</v>
      </c>
    </row>
    <row r="26" spans="1:13" ht="13.5" thickBot="1">
      <c r="A26" s="104" t="s">
        <v>55</v>
      </c>
      <c r="B26" s="109">
        <f aca="true" t="shared" si="1" ref="B26:M26">SUM(B13:B25)</f>
        <v>92843.45</v>
      </c>
      <c r="C26" s="109">
        <f t="shared" si="1"/>
        <v>23957.38</v>
      </c>
      <c r="D26" s="109">
        <f t="shared" si="1"/>
        <v>0</v>
      </c>
      <c r="E26" s="109">
        <f t="shared" si="1"/>
        <v>0</v>
      </c>
      <c r="F26" s="109">
        <f t="shared" si="1"/>
        <v>0</v>
      </c>
      <c r="G26" s="109">
        <f t="shared" si="1"/>
        <v>61.81</v>
      </c>
      <c r="H26" s="109">
        <f t="shared" si="1"/>
        <v>0</v>
      </c>
      <c r="I26" s="109">
        <f t="shared" si="1"/>
        <v>0</v>
      </c>
      <c r="J26" s="109">
        <f t="shared" si="1"/>
        <v>478.25</v>
      </c>
      <c r="K26" s="109">
        <f t="shared" si="1"/>
        <v>8184.71</v>
      </c>
      <c r="L26" s="109">
        <f t="shared" si="1"/>
        <v>36050.2</v>
      </c>
      <c r="M26" s="109">
        <f t="shared" si="1"/>
        <v>161575.8</v>
      </c>
    </row>
    <row r="27" spans="1:13" ht="13.5" thickBot="1">
      <c r="A27" s="105" t="s">
        <v>43</v>
      </c>
      <c r="B27" s="106">
        <f aca="true" t="shared" si="2" ref="B27:M27">B12+B26</f>
        <v>92843.45</v>
      </c>
      <c r="C27" s="106">
        <f t="shared" si="2"/>
        <v>23957.38</v>
      </c>
      <c r="D27" s="106">
        <f t="shared" si="2"/>
        <v>0</v>
      </c>
      <c r="E27" s="106">
        <f t="shared" si="2"/>
        <v>0</v>
      </c>
      <c r="F27" s="106">
        <f t="shared" si="2"/>
        <v>0</v>
      </c>
      <c r="G27" s="106">
        <f t="shared" si="2"/>
        <v>61.81</v>
      </c>
      <c r="H27" s="106">
        <f t="shared" si="2"/>
        <v>0</v>
      </c>
      <c r="I27" s="106">
        <f t="shared" si="2"/>
        <v>0</v>
      </c>
      <c r="J27" s="106">
        <f t="shared" si="2"/>
        <v>478.25</v>
      </c>
      <c r="K27" s="106">
        <f t="shared" si="2"/>
        <v>8184.71</v>
      </c>
      <c r="L27" s="106">
        <f t="shared" si="2"/>
        <v>36050.2</v>
      </c>
      <c r="M27" s="108">
        <f t="shared" si="2"/>
        <v>161575.8</v>
      </c>
    </row>
    <row r="28" spans="1:13" ht="15">
      <c r="A28" s="123"/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4"/>
    </row>
  </sheetData>
  <sheetProtection/>
  <mergeCells count="11"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F6:K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4"/>
  <sheetViews>
    <sheetView zoomScale="130" zoomScaleNormal="130" zoomScalePageLayoutView="0" workbookViewId="0" topLeftCell="A7">
      <selection activeCell="J20" sqref="J20"/>
    </sheetView>
  </sheetViews>
  <sheetFormatPr defaultColWidth="9.00390625" defaultRowHeight="12.75"/>
  <cols>
    <col min="1" max="1" width="16.625" style="0" customWidth="1"/>
    <col min="2" max="2" width="12.875" style="0" customWidth="1"/>
    <col min="3" max="3" width="13.00390625" style="0" customWidth="1"/>
    <col min="4" max="4" width="9.625" style="0" customWidth="1"/>
    <col min="5" max="5" width="9.25390625" style="0" bestFit="1" customWidth="1"/>
    <col min="6" max="6" width="11.125" style="0" customWidth="1"/>
    <col min="7" max="7" width="9.25390625" style="0" bestFit="1" customWidth="1"/>
    <col min="8" max="8" width="8.25390625" style="0" customWidth="1"/>
    <col min="9" max="9" width="10.00390625" style="0" customWidth="1"/>
    <col min="10" max="10" width="9.25390625" style="0" bestFit="1" customWidth="1"/>
    <col min="11" max="11" width="11.25390625" style="0" customWidth="1"/>
    <col min="12" max="12" width="12.25390625" style="0" customWidth="1"/>
    <col min="13" max="13" width="14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5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14"/>
      <c r="B6" s="111" t="s">
        <v>38</v>
      </c>
      <c r="C6" s="12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11</v>
      </c>
      <c r="J11" s="112">
        <v>12</v>
      </c>
      <c r="K11" s="112">
        <v>13</v>
      </c>
      <c r="L11" s="112">
        <v>16</v>
      </c>
      <c r="M11" s="112">
        <v>18</v>
      </c>
    </row>
    <row r="12" spans="1:13" ht="13.5" thickBot="1">
      <c r="A12" s="126" t="s">
        <v>56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2">
        <f aca="true" t="shared" si="0" ref="M12:M27">SUM(B12:L12)</f>
        <v>0</v>
      </c>
    </row>
    <row r="13" spans="1:13" ht="14.25">
      <c r="A13" s="37" t="s">
        <v>76</v>
      </c>
      <c r="B13" s="261">
        <v>45441.27</v>
      </c>
      <c r="C13" s="36">
        <v>10366.26</v>
      </c>
      <c r="D13" s="36"/>
      <c r="E13" s="36"/>
      <c r="F13" s="36"/>
      <c r="G13" s="36"/>
      <c r="H13" s="36"/>
      <c r="I13" s="36"/>
      <c r="J13" s="36"/>
      <c r="K13" s="36"/>
      <c r="L13" s="36"/>
      <c r="M13" s="53">
        <f t="shared" si="0"/>
        <v>55807.53</v>
      </c>
    </row>
    <row r="14" spans="1:13" ht="14.25">
      <c r="A14" s="37" t="s">
        <v>132</v>
      </c>
      <c r="B14" s="261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53">
        <f t="shared" si="0"/>
        <v>0</v>
      </c>
    </row>
    <row r="15" spans="1:13" ht="14.25">
      <c r="A15" s="37" t="s">
        <v>75</v>
      </c>
      <c r="B15" s="261"/>
      <c r="C15" s="36"/>
      <c r="D15" s="36"/>
      <c r="E15" s="261"/>
      <c r="F15" s="261"/>
      <c r="G15" s="261">
        <v>185.81</v>
      </c>
      <c r="H15" s="36"/>
      <c r="I15" s="261"/>
      <c r="J15" s="261"/>
      <c r="K15" s="261"/>
      <c r="L15" s="261"/>
      <c r="M15" s="53">
        <f t="shared" si="0"/>
        <v>185.81</v>
      </c>
    </row>
    <row r="16" spans="1:13" ht="14.25">
      <c r="A16" s="37" t="s">
        <v>77</v>
      </c>
      <c r="B16" s="36"/>
      <c r="C16" s="36"/>
      <c r="D16" s="36"/>
      <c r="E16" s="36"/>
      <c r="F16" s="36"/>
      <c r="G16" s="36"/>
      <c r="H16" s="36"/>
      <c r="I16" s="36"/>
      <c r="J16" s="36"/>
      <c r="K16" s="36">
        <v>7798.88</v>
      </c>
      <c r="L16" s="36"/>
      <c r="M16" s="53">
        <f t="shared" si="0"/>
        <v>7798.88</v>
      </c>
    </row>
    <row r="17" spans="1:13" ht="14.25">
      <c r="A17" s="37" t="s">
        <v>79</v>
      </c>
      <c r="B17" s="261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53">
        <f t="shared" si="0"/>
        <v>0</v>
      </c>
    </row>
    <row r="18" spans="1:13" ht="14.25">
      <c r="A18" s="37" t="s">
        <v>81</v>
      </c>
      <c r="B18" s="261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53">
        <f t="shared" si="0"/>
        <v>0</v>
      </c>
    </row>
    <row r="19" spans="1:13" ht="14.25">
      <c r="A19" s="37" t="s">
        <v>83</v>
      </c>
      <c r="B19" s="261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53">
        <f t="shared" si="0"/>
        <v>0</v>
      </c>
    </row>
    <row r="20" spans="1:13" ht="14.25">
      <c r="A20" s="37" t="s">
        <v>87</v>
      </c>
      <c r="B20" s="261"/>
      <c r="C20" s="36"/>
      <c r="D20" s="36"/>
      <c r="E20" s="36"/>
      <c r="F20" s="261"/>
      <c r="G20" s="36"/>
      <c r="H20" s="36"/>
      <c r="I20" s="36"/>
      <c r="J20">
        <v>360.69</v>
      </c>
      <c r="K20" s="36"/>
      <c r="L20" s="36"/>
      <c r="M20" s="53">
        <f t="shared" si="0"/>
        <v>360.69</v>
      </c>
    </row>
    <row r="21" spans="1:13" ht="14.25">
      <c r="A21" s="37" t="s">
        <v>166</v>
      </c>
      <c r="B21" s="261"/>
      <c r="C21" s="36"/>
      <c r="D21" s="36"/>
      <c r="E21" s="36"/>
      <c r="F21" s="36"/>
      <c r="G21" s="36">
        <v>216</v>
      </c>
      <c r="H21" s="36"/>
      <c r="I21" s="36"/>
      <c r="J21" s="36"/>
      <c r="K21" s="36"/>
      <c r="L21" s="36"/>
      <c r="M21" s="53">
        <f t="shared" si="0"/>
        <v>216</v>
      </c>
    </row>
    <row r="22" spans="1:13" ht="14.25">
      <c r="A22" s="263" t="s">
        <v>95</v>
      </c>
      <c r="B22" s="261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53">
        <f t="shared" si="0"/>
        <v>0</v>
      </c>
    </row>
    <row r="23" spans="1:13" ht="14.25">
      <c r="A23" s="37" t="s">
        <v>155</v>
      </c>
      <c r="B23" s="261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53">
        <f t="shared" si="0"/>
        <v>0</v>
      </c>
    </row>
    <row r="24" spans="1:13" ht="14.25">
      <c r="A24" s="263" t="s">
        <v>83</v>
      </c>
      <c r="B24" s="261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53">
        <f t="shared" si="0"/>
        <v>0</v>
      </c>
    </row>
    <row r="25" spans="1:13" ht="14.25">
      <c r="A25" s="263" t="s">
        <v>90</v>
      </c>
      <c r="B25" s="261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53">
        <f t="shared" si="0"/>
        <v>0</v>
      </c>
    </row>
    <row r="26" spans="1:13" ht="14.25">
      <c r="A26" s="263" t="s">
        <v>110</v>
      </c>
      <c r="B26" s="261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53">
        <f t="shared" si="0"/>
        <v>0</v>
      </c>
    </row>
    <row r="27" spans="1:13" ht="14.25">
      <c r="A27" s="37"/>
      <c r="B27" s="261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53">
        <f t="shared" si="0"/>
        <v>0</v>
      </c>
    </row>
    <row r="28" spans="1:13" ht="13.5" thickBot="1">
      <c r="A28" s="56"/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7"/>
    </row>
    <row r="29" spans="1:13" ht="13.5" thickBot="1">
      <c r="A29" s="104" t="s">
        <v>55</v>
      </c>
      <c r="B29" s="109">
        <f aca="true" t="shared" si="1" ref="B29:M29">SUM(B13:B28)</f>
        <v>45441.27</v>
      </c>
      <c r="C29" s="109">
        <f t="shared" si="1"/>
        <v>10366.26</v>
      </c>
      <c r="D29" s="109">
        <f t="shared" si="1"/>
        <v>0</v>
      </c>
      <c r="E29" s="109">
        <f t="shared" si="1"/>
        <v>0</v>
      </c>
      <c r="F29" s="109">
        <f t="shared" si="1"/>
        <v>0</v>
      </c>
      <c r="G29" s="109">
        <f t="shared" si="1"/>
        <v>401.81</v>
      </c>
      <c r="H29" s="109">
        <f t="shared" si="1"/>
        <v>0</v>
      </c>
      <c r="I29" s="109">
        <f t="shared" si="1"/>
        <v>0</v>
      </c>
      <c r="J29" s="109">
        <f t="shared" si="1"/>
        <v>360.69</v>
      </c>
      <c r="K29" s="109">
        <f t="shared" si="1"/>
        <v>7798.88</v>
      </c>
      <c r="L29" s="109">
        <f t="shared" si="1"/>
        <v>0</v>
      </c>
      <c r="M29" s="109">
        <f t="shared" si="1"/>
        <v>64368.909999999996</v>
      </c>
    </row>
    <row r="30" spans="1:13" ht="13.5" thickBot="1">
      <c r="A30" s="73"/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69"/>
    </row>
    <row r="31" spans="1:13" ht="12.75">
      <c r="A31" s="127" t="s">
        <v>10</v>
      </c>
      <c r="B31" s="128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30"/>
    </row>
    <row r="32" spans="1:13" ht="13.5" thickBot="1">
      <c r="A32" s="131"/>
      <c r="B32" s="132">
        <f aca="true" t="shared" si="2" ref="B32:L32">B12+B29</f>
        <v>45441.27</v>
      </c>
      <c r="C32" s="132">
        <f t="shared" si="2"/>
        <v>10366.26</v>
      </c>
      <c r="D32" s="132">
        <f t="shared" si="2"/>
        <v>0</v>
      </c>
      <c r="E32" s="132">
        <f t="shared" si="2"/>
        <v>0</v>
      </c>
      <c r="F32" s="132">
        <f t="shared" si="2"/>
        <v>0</v>
      </c>
      <c r="G32" s="132">
        <f t="shared" si="2"/>
        <v>401.81</v>
      </c>
      <c r="H32" s="132">
        <f t="shared" si="2"/>
        <v>0</v>
      </c>
      <c r="I32" s="132">
        <f t="shared" si="2"/>
        <v>0</v>
      </c>
      <c r="J32" s="132">
        <f t="shared" si="2"/>
        <v>360.69</v>
      </c>
      <c r="K32" s="132">
        <f t="shared" si="2"/>
        <v>7798.88</v>
      </c>
      <c r="L32" s="132">
        <f t="shared" si="2"/>
        <v>0</v>
      </c>
      <c r="M32" s="133">
        <f>M12+M29</f>
        <v>64368.909999999996</v>
      </c>
    </row>
    <row r="33" spans="1:13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</sheetData>
  <sheetProtection/>
  <mergeCells count="11"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F6:K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129"/>
  <sheetViews>
    <sheetView zoomScale="130" zoomScaleNormal="130" zoomScalePageLayoutView="0" workbookViewId="0" topLeftCell="A4">
      <selection activeCell="H21" sqref="H21"/>
    </sheetView>
  </sheetViews>
  <sheetFormatPr defaultColWidth="9.00390625" defaultRowHeight="12.75"/>
  <cols>
    <col min="1" max="1" width="15.375" style="0" customWidth="1"/>
    <col min="2" max="2" width="12.125" style="0" customWidth="1"/>
    <col min="3" max="3" width="13.625" style="0" customWidth="1"/>
    <col min="4" max="4" width="12.125" style="0" customWidth="1"/>
    <col min="5" max="6" width="10.25390625" style="0" customWidth="1"/>
    <col min="7" max="7" width="9.625" style="0" bestFit="1" customWidth="1"/>
    <col min="8" max="8" width="7.375" style="0" customWidth="1"/>
    <col min="9" max="9" width="10.375" style="0" customWidth="1"/>
    <col min="10" max="10" width="7.375" style="0" customWidth="1"/>
    <col min="11" max="11" width="12.00390625" style="0" customWidth="1"/>
    <col min="12" max="12" width="12.625" style="0" customWidth="1"/>
    <col min="13" max="13" width="15.00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5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14"/>
      <c r="B6" s="111" t="s">
        <v>16</v>
      </c>
      <c r="C6" s="12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3.5" thickBot="1">
      <c r="A12" s="126" t="s">
        <v>49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2">
        <f aca="true" t="shared" si="0" ref="M12:M24">SUM(B12:L12)</f>
        <v>0</v>
      </c>
    </row>
    <row r="13" spans="1:13" ht="14.25">
      <c r="A13" s="37" t="s">
        <v>76</v>
      </c>
      <c r="B13" s="261">
        <v>46850.89</v>
      </c>
      <c r="C13" s="36">
        <v>8527.79</v>
      </c>
      <c r="D13" s="36"/>
      <c r="E13" s="36"/>
      <c r="F13" s="36"/>
      <c r="G13" s="261"/>
      <c r="H13" s="36"/>
      <c r="I13" s="36"/>
      <c r="J13" s="36"/>
      <c r="K13" s="36"/>
      <c r="L13" s="36"/>
      <c r="M13" s="53">
        <f t="shared" si="0"/>
        <v>55378.68</v>
      </c>
    </row>
    <row r="14" spans="1:13" ht="14.25">
      <c r="A14" s="37" t="s">
        <v>73</v>
      </c>
      <c r="B14" s="261"/>
      <c r="C14" s="36"/>
      <c r="D14" s="36"/>
      <c r="E14" s="36"/>
      <c r="F14" s="36"/>
      <c r="G14" s="261"/>
      <c r="H14" s="36"/>
      <c r="I14" s="36"/>
      <c r="J14" s="36"/>
      <c r="K14" s="36"/>
      <c r="L14" s="36"/>
      <c r="M14" s="53">
        <f t="shared" si="0"/>
        <v>0</v>
      </c>
    </row>
    <row r="15" spans="1:13" ht="14.25">
      <c r="A15" s="37" t="s">
        <v>75</v>
      </c>
      <c r="B15" s="261"/>
      <c r="C15" s="36"/>
      <c r="D15" s="36"/>
      <c r="E15" s="261"/>
      <c r="F15" s="261"/>
      <c r="G15" s="261">
        <v>32.18</v>
      </c>
      <c r="H15" s="36"/>
      <c r="I15" s="261"/>
      <c r="J15" s="261"/>
      <c r="K15" s="261"/>
      <c r="L15" s="261"/>
      <c r="M15" s="53">
        <f t="shared" si="0"/>
        <v>32.18</v>
      </c>
    </row>
    <row r="16" spans="1:13" ht="14.25">
      <c r="A16" s="37" t="s">
        <v>77</v>
      </c>
      <c r="B16" s="261"/>
      <c r="C16" s="36"/>
      <c r="D16" s="36"/>
      <c r="E16" s="36"/>
      <c r="F16" s="36"/>
      <c r="G16" s="36"/>
      <c r="H16" s="36"/>
      <c r="I16" s="36"/>
      <c r="J16" s="36"/>
      <c r="K16" s="36">
        <v>3243.52</v>
      </c>
      <c r="L16" s="36"/>
      <c r="M16" s="53">
        <f t="shared" si="0"/>
        <v>3243.52</v>
      </c>
    </row>
    <row r="17" spans="1:13" ht="14.25">
      <c r="A17" s="37" t="s">
        <v>79</v>
      </c>
      <c r="B17" s="261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53">
        <f t="shared" si="0"/>
        <v>0</v>
      </c>
    </row>
    <row r="18" spans="1:13" ht="14.25">
      <c r="A18" s="37" t="s">
        <v>81</v>
      </c>
      <c r="B18" s="261"/>
      <c r="C18" s="36"/>
      <c r="D18" s="36"/>
      <c r="E18" s="36"/>
      <c r="F18" s="36"/>
      <c r="G18" s="261"/>
      <c r="H18" s="36"/>
      <c r="I18" s="36"/>
      <c r="J18" s="36"/>
      <c r="K18" s="36"/>
      <c r="L18" s="36"/>
      <c r="M18" s="53">
        <f t="shared" si="0"/>
        <v>0</v>
      </c>
    </row>
    <row r="19" spans="1:13" ht="14.25">
      <c r="A19" s="37" t="s">
        <v>103</v>
      </c>
      <c r="B19" s="261"/>
      <c r="C19" s="36"/>
      <c r="D19" s="36"/>
      <c r="E19" s="36"/>
      <c r="F19" s="261"/>
      <c r="G19" s="36"/>
      <c r="H19" s="36"/>
      <c r="I19" s="36"/>
      <c r="J19" s="36"/>
      <c r="K19" s="36"/>
      <c r="L19" s="36"/>
      <c r="M19" s="53">
        <f t="shared" si="0"/>
        <v>0</v>
      </c>
    </row>
    <row r="20" spans="1:13" ht="14.25">
      <c r="A20" s="37" t="s">
        <v>95</v>
      </c>
      <c r="B20" s="261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53">
        <f t="shared" si="0"/>
        <v>0</v>
      </c>
    </row>
    <row r="21" spans="1:13" ht="14.25">
      <c r="A21" s="37" t="s">
        <v>166</v>
      </c>
      <c r="B21" s="261"/>
      <c r="C21" s="36"/>
      <c r="D21" s="36"/>
      <c r="E21" s="36"/>
      <c r="F21" s="36"/>
      <c r="G21" s="36">
        <v>216</v>
      </c>
      <c r="H21" s="36"/>
      <c r="I21" s="36"/>
      <c r="J21" s="36"/>
      <c r="K21" s="36"/>
      <c r="L21" s="36"/>
      <c r="M21" s="53">
        <f t="shared" si="0"/>
        <v>216</v>
      </c>
    </row>
    <row r="22" spans="1:13" ht="14.25">
      <c r="A22" s="37" t="s">
        <v>155</v>
      </c>
      <c r="B22" s="261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53">
        <f t="shared" si="0"/>
        <v>0</v>
      </c>
    </row>
    <row r="23" spans="1:13" ht="14.25">
      <c r="A23" s="37" t="s">
        <v>90</v>
      </c>
      <c r="B23" s="261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53">
        <f t="shared" si="0"/>
        <v>0</v>
      </c>
    </row>
    <row r="24" spans="1:13" ht="14.25">
      <c r="A24" s="37"/>
      <c r="B24" s="261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53">
        <f t="shared" si="0"/>
        <v>0</v>
      </c>
    </row>
    <row r="25" spans="1:13" ht="13.5" thickBot="1">
      <c r="A25" s="56"/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7"/>
    </row>
    <row r="26" spans="1:13" ht="13.5" thickBot="1">
      <c r="A26" s="104" t="s">
        <v>55</v>
      </c>
      <c r="B26" s="61">
        <f aca="true" t="shared" si="1" ref="B26:M26">SUM(B13:B25)</f>
        <v>46850.89</v>
      </c>
      <c r="C26" s="61">
        <f t="shared" si="1"/>
        <v>8527.79</v>
      </c>
      <c r="D26" s="61">
        <f t="shared" si="1"/>
        <v>0</v>
      </c>
      <c r="E26" s="61">
        <f t="shared" si="1"/>
        <v>0</v>
      </c>
      <c r="F26" s="61">
        <f t="shared" si="1"/>
        <v>0</v>
      </c>
      <c r="G26" s="61">
        <f t="shared" si="1"/>
        <v>248.18</v>
      </c>
      <c r="H26" s="61">
        <f t="shared" si="1"/>
        <v>0</v>
      </c>
      <c r="I26" s="61">
        <f t="shared" si="1"/>
        <v>0</v>
      </c>
      <c r="J26" s="61">
        <f t="shared" si="1"/>
        <v>0</v>
      </c>
      <c r="K26" s="61">
        <f t="shared" si="1"/>
        <v>3243.52</v>
      </c>
      <c r="L26" s="61">
        <f t="shared" si="1"/>
        <v>0</v>
      </c>
      <c r="M26" s="61">
        <f t="shared" si="1"/>
        <v>58870.38</v>
      </c>
    </row>
    <row r="27" spans="1:13" ht="12.75">
      <c r="A27" s="127" t="s">
        <v>10</v>
      </c>
      <c r="B27" s="128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30"/>
    </row>
    <row r="28" spans="1:13" ht="15.75" thickBot="1">
      <c r="A28" s="155"/>
      <c r="B28" s="156">
        <f aca="true" t="shared" si="2" ref="B28:M28">B12+B26</f>
        <v>46850.89</v>
      </c>
      <c r="C28" s="156">
        <f t="shared" si="2"/>
        <v>8527.79</v>
      </c>
      <c r="D28" s="156">
        <f t="shared" si="2"/>
        <v>0</v>
      </c>
      <c r="E28" s="156">
        <f t="shared" si="2"/>
        <v>0</v>
      </c>
      <c r="F28" s="156">
        <f t="shared" si="2"/>
        <v>0</v>
      </c>
      <c r="G28" s="156">
        <f t="shared" si="2"/>
        <v>248.18</v>
      </c>
      <c r="H28" s="156">
        <f t="shared" si="2"/>
        <v>0</v>
      </c>
      <c r="I28" s="156">
        <f t="shared" si="2"/>
        <v>0</v>
      </c>
      <c r="J28" s="156">
        <f t="shared" si="2"/>
        <v>0</v>
      </c>
      <c r="K28" s="156">
        <f t="shared" si="2"/>
        <v>3243.52</v>
      </c>
      <c r="L28" s="156">
        <f t="shared" si="2"/>
        <v>0</v>
      </c>
      <c r="M28" s="158">
        <f t="shared" si="2"/>
        <v>58870.38</v>
      </c>
    </row>
    <row r="29" spans="1:13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3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3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3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1:13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1:13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3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1:13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13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3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1:13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1:13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1:13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3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1:13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1:13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3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1:13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1:13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1:13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1:13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1:13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1:13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1:13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1:13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1:13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1:13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1:13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1:13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</sheetData>
  <sheetProtection/>
  <mergeCells count="11"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F6:K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5"/>
  <sheetViews>
    <sheetView zoomScale="130" zoomScaleNormal="130" zoomScalePageLayoutView="0" workbookViewId="0" topLeftCell="A10">
      <selection activeCell="G24" sqref="G24"/>
    </sheetView>
  </sheetViews>
  <sheetFormatPr defaultColWidth="9.00390625" defaultRowHeight="12.75"/>
  <cols>
    <col min="1" max="1" width="15.625" style="0" customWidth="1"/>
    <col min="2" max="2" width="13.375" style="0" customWidth="1"/>
    <col min="3" max="3" width="12.625" style="0" customWidth="1"/>
    <col min="4" max="4" width="12.125" style="0" customWidth="1"/>
    <col min="5" max="5" width="9.25390625" style="0" bestFit="1" customWidth="1"/>
    <col min="6" max="7" width="11.125" style="0" customWidth="1"/>
    <col min="8" max="8" width="8.25390625" style="0" customWidth="1"/>
    <col min="9" max="9" width="11.625" style="0" customWidth="1"/>
    <col min="10" max="10" width="7.875" style="0" customWidth="1"/>
    <col min="11" max="11" width="11.25390625" style="0" customWidth="1"/>
    <col min="12" max="12" width="12.125" style="0" customWidth="1"/>
    <col min="13" max="13" width="16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 t="s">
        <v>24</v>
      </c>
      <c r="B6" s="78"/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5.75" thickBot="1">
      <c r="A12" s="159" t="s">
        <v>49</v>
      </c>
      <c r="B12" s="160">
        <v>0</v>
      </c>
      <c r="C12" s="160">
        <v>0</v>
      </c>
      <c r="D12" s="160">
        <v>0</v>
      </c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1">
        <f aca="true" t="shared" si="0" ref="M12:M27">SUM(B12:L12)</f>
        <v>0</v>
      </c>
    </row>
    <row r="13" spans="1:13" ht="14.25">
      <c r="A13" s="37" t="s">
        <v>76</v>
      </c>
      <c r="B13" s="55">
        <v>89970.78</v>
      </c>
      <c r="C13" s="38">
        <v>20333.46</v>
      </c>
      <c r="D13" s="38"/>
      <c r="E13" s="38"/>
      <c r="F13" s="38"/>
      <c r="G13" s="36"/>
      <c r="H13" s="36"/>
      <c r="I13" s="36"/>
      <c r="J13" s="36"/>
      <c r="K13" s="36"/>
      <c r="L13" s="38"/>
      <c r="M13" s="49">
        <f t="shared" si="0"/>
        <v>110304.23999999999</v>
      </c>
    </row>
    <row r="14" spans="1:13" ht="14.25">
      <c r="A14" s="37" t="s">
        <v>132</v>
      </c>
      <c r="B14" s="55"/>
      <c r="C14" s="38"/>
      <c r="D14" s="38"/>
      <c r="E14" s="38"/>
      <c r="F14" s="38"/>
      <c r="G14" s="36"/>
      <c r="H14" s="36"/>
      <c r="I14" s="36"/>
      <c r="J14" s="36"/>
      <c r="K14" s="36"/>
      <c r="L14" s="38"/>
      <c r="M14" s="49">
        <f t="shared" si="0"/>
        <v>0</v>
      </c>
    </row>
    <row r="15" spans="1:13" ht="14.25">
      <c r="A15" s="37" t="s">
        <v>75</v>
      </c>
      <c r="B15" s="261"/>
      <c r="C15" s="36"/>
      <c r="D15" s="36"/>
      <c r="E15" s="261"/>
      <c r="F15" s="261"/>
      <c r="G15" s="261">
        <v>156.18</v>
      </c>
      <c r="H15" s="261"/>
      <c r="I15" s="261"/>
      <c r="J15" s="261"/>
      <c r="K15" s="261"/>
      <c r="L15" s="261"/>
      <c r="M15" s="49">
        <f t="shared" si="0"/>
        <v>156.18</v>
      </c>
    </row>
    <row r="16" spans="1:13" ht="14.25">
      <c r="A16" s="37" t="s">
        <v>77</v>
      </c>
      <c r="B16" s="261"/>
      <c r="C16" s="36"/>
      <c r="D16" s="36"/>
      <c r="E16" s="36"/>
      <c r="F16" s="36"/>
      <c r="G16" s="36"/>
      <c r="H16" s="36"/>
      <c r="I16" s="36"/>
      <c r="J16" s="36"/>
      <c r="K16" s="36">
        <v>10584.37</v>
      </c>
      <c r="L16" s="36"/>
      <c r="M16" s="49">
        <f t="shared" si="0"/>
        <v>10584.37</v>
      </c>
    </row>
    <row r="17" spans="1:13" ht="14.25">
      <c r="A17" s="260" t="s">
        <v>79</v>
      </c>
      <c r="B17" s="261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49">
        <f t="shared" si="0"/>
        <v>0</v>
      </c>
    </row>
    <row r="18" spans="1:13" ht="14.25">
      <c r="A18" s="37" t="s">
        <v>81</v>
      </c>
      <c r="B18" s="261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49">
        <f t="shared" si="0"/>
        <v>0</v>
      </c>
    </row>
    <row r="19" spans="1:13" ht="14.25">
      <c r="A19" s="37" t="s">
        <v>74</v>
      </c>
      <c r="B19" s="261"/>
      <c r="C19" s="36"/>
      <c r="D19" s="36"/>
      <c r="E19" s="36"/>
      <c r="F19" s="36"/>
      <c r="G19" s="36"/>
      <c r="H19" s="36"/>
      <c r="I19" s="36"/>
      <c r="J19" s="36"/>
      <c r="K19" s="36"/>
      <c r="L19" s="38"/>
      <c r="M19" s="49">
        <f t="shared" si="0"/>
        <v>0</v>
      </c>
    </row>
    <row r="20" spans="1:13" ht="14.25">
      <c r="A20" s="37" t="s">
        <v>83</v>
      </c>
      <c r="B20" s="261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49">
        <f t="shared" si="0"/>
        <v>0</v>
      </c>
    </row>
    <row r="21" spans="1:13" ht="14.25">
      <c r="A21" s="37" t="s">
        <v>100</v>
      </c>
      <c r="B21" s="261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49">
        <f t="shared" si="0"/>
        <v>0</v>
      </c>
    </row>
    <row r="22" spans="1:13" ht="14.25">
      <c r="A22" s="37" t="s">
        <v>99</v>
      </c>
      <c r="B22" s="261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49">
        <f t="shared" si="0"/>
        <v>0</v>
      </c>
    </row>
    <row r="23" spans="1:13" ht="14.25">
      <c r="A23" s="37" t="s">
        <v>167</v>
      </c>
      <c r="B23" s="261"/>
      <c r="C23" s="36"/>
      <c r="D23" s="36"/>
      <c r="E23" s="36"/>
      <c r="F23" s="36"/>
      <c r="G23" s="36">
        <v>170</v>
      </c>
      <c r="H23" s="36"/>
      <c r="I23" s="36"/>
      <c r="J23" s="36"/>
      <c r="K23" s="36"/>
      <c r="L23" s="36"/>
      <c r="M23" s="49">
        <f t="shared" si="0"/>
        <v>170</v>
      </c>
    </row>
    <row r="24" spans="1:13" ht="14.25">
      <c r="A24" s="37" t="s">
        <v>103</v>
      </c>
      <c r="B24" s="300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49">
        <f t="shared" si="0"/>
        <v>0</v>
      </c>
    </row>
    <row r="25" spans="1:13" ht="14.25">
      <c r="A25" s="263" t="s">
        <v>155</v>
      </c>
      <c r="B25" s="261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49">
        <f t="shared" si="0"/>
        <v>0</v>
      </c>
    </row>
    <row r="26" spans="1:13" ht="14.25">
      <c r="A26" s="263" t="s">
        <v>109</v>
      </c>
      <c r="B26" s="261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49">
        <f t="shared" si="0"/>
        <v>0</v>
      </c>
    </row>
    <row r="27" spans="1:13" ht="13.5" thickBot="1">
      <c r="A27" s="56"/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49">
        <f t="shared" si="0"/>
        <v>0</v>
      </c>
    </row>
    <row r="28" spans="1:13" ht="15" thickBot="1">
      <c r="A28" s="104" t="s">
        <v>55</v>
      </c>
      <c r="B28" s="149">
        <f aca="true" t="shared" si="1" ref="B28:M28">SUM(B13:B27)</f>
        <v>89970.78</v>
      </c>
      <c r="C28" s="149">
        <f t="shared" si="1"/>
        <v>20333.46</v>
      </c>
      <c r="D28" s="149">
        <f t="shared" si="1"/>
        <v>0</v>
      </c>
      <c r="E28" s="149">
        <f t="shared" si="1"/>
        <v>0</v>
      </c>
      <c r="F28" s="149">
        <f t="shared" si="1"/>
        <v>0</v>
      </c>
      <c r="G28" s="149">
        <f t="shared" si="1"/>
        <v>326.18</v>
      </c>
      <c r="H28" s="149">
        <f t="shared" si="1"/>
        <v>0</v>
      </c>
      <c r="I28" s="149">
        <f t="shared" si="1"/>
        <v>0</v>
      </c>
      <c r="J28" s="149">
        <f t="shared" si="1"/>
        <v>0</v>
      </c>
      <c r="K28" s="149">
        <f t="shared" si="1"/>
        <v>10584.37</v>
      </c>
      <c r="L28" s="149">
        <f t="shared" si="1"/>
        <v>0</v>
      </c>
      <c r="M28" s="150">
        <f t="shared" si="1"/>
        <v>121214.78999999998</v>
      </c>
    </row>
    <row r="29" spans="1:13" ht="13.5" thickBot="1">
      <c r="A29" s="66"/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7"/>
    </row>
    <row r="30" spans="1:13" ht="15">
      <c r="A30" s="151" t="s">
        <v>10</v>
      </c>
      <c r="B30" s="152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4"/>
    </row>
    <row r="31" spans="1:13" ht="15.75" thickBot="1">
      <c r="A31" s="155"/>
      <c r="B31" s="156">
        <f aca="true" t="shared" si="2" ref="B31:M31">B12+B28</f>
        <v>89970.78</v>
      </c>
      <c r="C31" s="156">
        <f t="shared" si="2"/>
        <v>20333.46</v>
      </c>
      <c r="D31" s="156">
        <f t="shared" si="2"/>
        <v>0</v>
      </c>
      <c r="E31" s="156">
        <f t="shared" si="2"/>
        <v>0</v>
      </c>
      <c r="F31" s="156">
        <f t="shared" si="2"/>
        <v>0</v>
      </c>
      <c r="G31" s="156">
        <f t="shared" si="2"/>
        <v>326.18</v>
      </c>
      <c r="H31" s="156">
        <f t="shared" si="2"/>
        <v>0</v>
      </c>
      <c r="I31" s="156">
        <f t="shared" si="2"/>
        <v>0</v>
      </c>
      <c r="J31" s="156">
        <f t="shared" si="2"/>
        <v>0</v>
      </c>
      <c r="K31" s="156">
        <f t="shared" si="2"/>
        <v>10584.37</v>
      </c>
      <c r="L31" s="156">
        <f t="shared" si="2"/>
        <v>0</v>
      </c>
      <c r="M31" s="158">
        <f t="shared" si="2"/>
        <v>121214.78999999998</v>
      </c>
    </row>
    <row r="32" spans="1:13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</sheetData>
  <sheetProtection/>
  <mergeCells count="11"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F6:K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O31"/>
  <sheetViews>
    <sheetView zoomScale="118" zoomScaleNormal="118" zoomScalePageLayoutView="0" workbookViewId="0" topLeftCell="A1">
      <selection activeCell="G23" sqref="G23"/>
    </sheetView>
  </sheetViews>
  <sheetFormatPr defaultColWidth="9.00390625" defaultRowHeight="12.75"/>
  <cols>
    <col min="1" max="1" width="15.125" style="0" customWidth="1"/>
    <col min="2" max="2" width="14.00390625" style="0" customWidth="1"/>
    <col min="3" max="3" width="12.75390625" style="0" customWidth="1"/>
    <col min="4" max="4" width="11.75390625" style="0" customWidth="1"/>
    <col min="5" max="5" width="10.25390625" style="0" customWidth="1"/>
    <col min="6" max="8" width="12.75390625" style="0" customWidth="1"/>
    <col min="9" max="9" width="9.25390625" style="0" customWidth="1"/>
    <col min="10" max="10" width="5.25390625" style="0" customWidth="1"/>
    <col min="11" max="11" width="11.125" style="0" customWidth="1"/>
    <col min="12" max="12" width="5.25390625" style="0" hidden="1" customWidth="1"/>
    <col min="13" max="13" width="11.75390625" style="0" customWidth="1"/>
    <col min="14" max="14" width="6.00390625" style="0" hidden="1" customWidth="1"/>
    <col min="15" max="15" width="14.375" style="0" customWidth="1"/>
  </cols>
  <sheetData>
    <row r="1" spans="1:15" ht="15">
      <c r="A1" s="325" t="s">
        <v>160</v>
      </c>
      <c r="B1" s="325"/>
      <c r="C1" s="325"/>
      <c r="D1" s="325"/>
      <c r="E1" s="1"/>
      <c r="F1" s="1"/>
      <c r="G1" s="1"/>
      <c r="H1" s="1"/>
      <c r="I1" s="2"/>
      <c r="J1" s="3"/>
      <c r="K1" s="3"/>
      <c r="L1" s="1"/>
      <c r="M1" s="326"/>
      <c r="N1" s="326"/>
      <c r="O1" s="326"/>
    </row>
    <row r="2" spans="1:15" ht="12.75">
      <c r="A2" s="338" t="s">
        <v>1</v>
      </c>
      <c r="B2" s="338"/>
      <c r="C2" s="338"/>
      <c r="D2" s="338"/>
      <c r="E2" s="5"/>
      <c r="F2" s="5"/>
      <c r="G2" s="5"/>
      <c r="H2" s="5"/>
      <c r="I2" s="6"/>
      <c r="J2" s="3"/>
      <c r="K2" s="3"/>
      <c r="L2" s="5"/>
      <c r="M2" s="4"/>
      <c r="N2" s="4"/>
      <c r="O2" s="4"/>
    </row>
    <row r="3" spans="1:15" ht="12.75">
      <c r="A3" s="6"/>
      <c r="B3" s="5"/>
      <c r="C3" s="5"/>
      <c r="D3" s="5"/>
      <c r="E3" s="5"/>
      <c r="F3" s="5"/>
      <c r="G3" s="5"/>
      <c r="H3" s="5"/>
      <c r="I3" s="6"/>
      <c r="J3" s="3"/>
      <c r="K3" s="3"/>
      <c r="L3" s="4"/>
      <c r="M3" s="339"/>
      <c r="N3" s="339"/>
      <c r="O3" s="339"/>
    </row>
    <row r="4" spans="1:15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10"/>
      <c r="O4" s="3"/>
    </row>
    <row r="5" spans="1:15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13"/>
      <c r="N5" s="13"/>
      <c r="O5" s="3"/>
    </row>
    <row r="6" spans="1:15" ht="16.5" thickBot="1">
      <c r="A6" s="77"/>
      <c r="B6" s="78" t="s">
        <v>25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13"/>
      <c r="N6" s="13"/>
      <c r="O6" s="3"/>
    </row>
    <row r="7" spans="1:14" ht="15.75">
      <c r="A7" s="337" t="s">
        <v>11</v>
      </c>
      <c r="B7" s="337"/>
      <c r="C7" s="337"/>
      <c r="D7" s="337"/>
      <c r="E7" s="8"/>
      <c r="F7" s="8"/>
      <c r="G7" s="8"/>
      <c r="H7" s="8"/>
      <c r="I7" s="15"/>
      <c r="J7" s="15"/>
      <c r="K7" s="15"/>
      <c r="L7" s="13"/>
      <c r="M7" s="13"/>
      <c r="N7" s="3"/>
    </row>
    <row r="8" spans="1:14" ht="12.75">
      <c r="A8" s="16" t="s">
        <v>6</v>
      </c>
      <c r="B8" s="17"/>
      <c r="C8" s="16"/>
      <c r="D8" s="16"/>
      <c r="E8" s="3"/>
      <c r="F8" s="3"/>
      <c r="G8" s="3"/>
      <c r="H8" s="3"/>
      <c r="I8" s="18"/>
      <c r="J8" s="18"/>
      <c r="K8" s="18"/>
      <c r="L8" s="13"/>
      <c r="M8" s="13"/>
      <c r="N8" s="13"/>
    </row>
    <row r="9" spans="1:15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30" t="s">
        <v>9</v>
      </c>
    </row>
    <row r="10" spans="1:15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2250</v>
      </c>
      <c r="I10" s="20">
        <v>2800</v>
      </c>
      <c r="J10" s="20">
        <v>2272</v>
      </c>
      <c r="K10" s="20">
        <v>2273</v>
      </c>
      <c r="L10" s="20"/>
      <c r="M10" s="20">
        <v>2275</v>
      </c>
      <c r="N10" s="19"/>
      <c r="O10" s="330"/>
    </row>
    <row r="11" spans="1:15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/>
      <c r="I11" s="63">
        <v>8</v>
      </c>
      <c r="J11" s="63">
        <v>12</v>
      </c>
      <c r="K11" s="63">
        <v>13</v>
      </c>
      <c r="L11" s="63">
        <v>14</v>
      </c>
      <c r="M11" s="63">
        <v>16</v>
      </c>
      <c r="N11" s="63">
        <v>17</v>
      </c>
      <c r="O11" s="63">
        <v>18</v>
      </c>
    </row>
    <row r="12" spans="1:15" ht="15.75" thickBot="1">
      <c r="A12" s="163" t="s">
        <v>49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5">
        <f>SUM(B12:N12)</f>
        <v>0</v>
      </c>
    </row>
    <row r="13" spans="1:15" ht="12.75">
      <c r="A13" s="42" t="s">
        <v>76</v>
      </c>
      <c r="B13" s="60">
        <v>77213.29</v>
      </c>
      <c r="C13" s="52">
        <v>22210.35</v>
      </c>
      <c r="D13" s="52"/>
      <c r="E13" s="52"/>
      <c r="F13" s="52"/>
      <c r="G13" s="44"/>
      <c r="H13" s="44"/>
      <c r="I13" s="44"/>
      <c r="J13" s="44"/>
      <c r="K13" s="44"/>
      <c r="L13" s="44"/>
      <c r="M13" s="44"/>
      <c r="N13" s="52"/>
      <c r="O13" s="49">
        <f>SUM(B13:N13)</f>
        <v>99423.63999999998</v>
      </c>
    </row>
    <row r="14" spans="1:15" ht="12.75">
      <c r="A14" s="42" t="s">
        <v>133</v>
      </c>
      <c r="B14" s="60"/>
      <c r="C14" s="52"/>
      <c r="D14" s="52"/>
      <c r="E14" s="52"/>
      <c r="F14" s="52"/>
      <c r="G14" s="44"/>
      <c r="H14" s="44"/>
      <c r="I14" s="44"/>
      <c r="J14" s="44"/>
      <c r="K14" s="44"/>
      <c r="L14" s="44"/>
      <c r="M14" s="44"/>
      <c r="N14" s="52"/>
      <c r="O14" s="49">
        <f>SUM(B14:N14)</f>
        <v>0</v>
      </c>
    </row>
    <row r="15" spans="1:15" ht="12.75">
      <c r="A15" s="42" t="s">
        <v>75</v>
      </c>
      <c r="B15" s="43"/>
      <c r="C15" s="44"/>
      <c r="D15" s="44"/>
      <c r="E15" s="43"/>
      <c r="F15" s="43"/>
      <c r="G15" s="43">
        <v>156.18</v>
      </c>
      <c r="H15" s="43"/>
      <c r="I15" s="21"/>
      <c r="J15" s="43"/>
      <c r="K15" s="43"/>
      <c r="L15" s="43"/>
      <c r="M15" s="43"/>
      <c r="N15" s="43"/>
      <c r="O15" s="49">
        <f aca="true" t="shared" si="0" ref="O15:O23">SUM(B15:N15)</f>
        <v>156.18</v>
      </c>
    </row>
    <row r="16" spans="1:15" ht="12.75">
      <c r="A16" s="42" t="s">
        <v>77</v>
      </c>
      <c r="B16" s="34"/>
      <c r="C16" s="21"/>
      <c r="D16" s="21"/>
      <c r="E16" s="44"/>
      <c r="F16" s="44"/>
      <c r="G16" s="44"/>
      <c r="H16" s="44"/>
      <c r="I16" s="44"/>
      <c r="J16" s="44"/>
      <c r="K16" s="44">
        <v>15664.96</v>
      </c>
      <c r="L16" s="44"/>
      <c r="M16" s="44"/>
      <c r="N16" s="44"/>
      <c r="O16" s="49">
        <f t="shared" si="0"/>
        <v>15664.96</v>
      </c>
    </row>
    <row r="17" spans="1:15" ht="14.25">
      <c r="A17" s="59" t="s">
        <v>79</v>
      </c>
      <c r="B17" s="43"/>
      <c r="C17" s="44"/>
      <c r="D17" s="44"/>
      <c r="E17" s="44"/>
      <c r="F17" s="36"/>
      <c r="G17" s="44"/>
      <c r="H17" s="44"/>
      <c r="I17" s="44"/>
      <c r="J17" s="44"/>
      <c r="K17" s="44"/>
      <c r="L17" s="44"/>
      <c r="M17" s="44"/>
      <c r="N17" s="44"/>
      <c r="O17" s="49">
        <f t="shared" si="0"/>
        <v>0</v>
      </c>
    </row>
    <row r="18" spans="1:15" ht="12.75">
      <c r="A18" s="42" t="s">
        <v>81</v>
      </c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>
        <v>36304.35</v>
      </c>
      <c r="N18" s="44"/>
      <c r="O18" s="49">
        <f t="shared" si="0"/>
        <v>36304.35</v>
      </c>
    </row>
    <row r="19" spans="1:15" ht="12.75">
      <c r="A19" s="42" t="s">
        <v>74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9">
        <f t="shared" si="0"/>
        <v>0</v>
      </c>
    </row>
    <row r="20" spans="1:15" ht="12.75">
      <c r="A20" s="42" t="s">
        <v>100</v>
      </c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9">
        <f t="shared" si="0"/>
        <v>0</v>
      </c>
    </row>
    <row r="21" spans="1:15" ht="12.75">
      <c r="A21" s="42" t="s">
        <v>83</v>
      </c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9">
        <f t="shared" si="0"/>
        <v>0</v>
      </c>
    </row>
    <row r="22" spans="1:15" ht="12.75">
      <c r="A22" s="42" t="s">
        <v>167</v>
      </c>
      <c r="B22" s="43"/>
      <c r="C22" s="44"/>
      <c r="D22" s="44"/>
      <c r="E22" s="44"/>
      <c r="F22" s="44"/>
      <c r="G22" s="44">
        <v>170</v>
      </c>
      <c r="H22" s="44"/>
      <c r="I22" s="44"/>
      <c r="J22" s="44"/>
      <c r="K22" s="44"/>
      <c r="L22" s="44"/>
      <c r="M22" s="44"/>
      <c r="N22" s="44"/>
      <c r="O22" s="49">
        <f t="shared" si="0"/>
        <v>170</v>
      </c>
    </row>
    <row r="23" spans="1:15" ht="12.75">
      <c r="A23" s="42" t="s">
        <v>155</v>
      </c>
      <c r="B23" s="34"/>
      <c r="C23" s="21"/>
      <c r="D23" s="279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9">
        <f t="shared" si="0"/>
        <v>0</v>
      </c>
    </row>
    <row r="24" spans="1:15" ht="12.75">
      <c r="A24" s="42" t="s">
        <v>148</v>
      </c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9">
        <f>SUM(B24:N24)</f>
        <v>0</v>
      </c>
    </row>
    <row r="25" spans="1:15" ht="12.75">
      <c r="A25" s="42" t="s">
        <v>151</v>
      </c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9">
        <f>SUM(B25:N25)</f>
        <v>0</v>
      </c>
    </row>
    <row r="26" spans="1:15" ht="13.5" thickBot="1">
      <c r="A26" s="25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9">
        <f>SUM(B26:N26)</f>
        <v>0</v>
      </c>
    </row>
    <row r="27" spans="1:15" ht="15" thickBot="1">
      <c r="A27" s="104" t="s">
        <v>55</v>
      </c>
      <c r="B27" s="149">
        <f aca="true" t="shared" si="1" ref="B27:O27">SUM(B13:B26)</f>
        <v>77213.29</v>
      </c>
      <c r="C27" s="149">
        <f t="shared" si="1"/>
        <v>22210.35</v>
      </c>
      <c r="D27" s="149">
        <f t="shared" si="1"/>
        <v>0</v>
      </c>
      <c r="E27" s="149">
        <f t="shared" si="1"/>
        <v>0</v>
      </c>
      <c r="F27" s="149">
        <f t="shared" si="1"/>
        <v>0</v>
      </c>
      <c r="G27" s="149">
        <f t="shared" si="1"/>
        <v>326.18</v>
      </c>
      <c r="H27" s="149">
        <f t="shared" si="1"/>
        <v>0</v>
      </c>
      <c r="I27" s="149">
        <f t="shared" si="1"/>
        <v>0</v>
      </c>
      <c r="J27" s="149">
        <f t="shared" si="1"/>
        <v>0</v>
      </c>
      <c r="K27" s="149">
        <f t="shared" si="1"/>
        <v>15664.96</v>
      </c>
      <c r="L27" s="149">
        <f t="shared" si="1"/>
        <v>0</v>
      </c>
      <c r="M27" s="149">
        <f t="shared" si="1"/>
        <v>36304.35</v>
      </c>
      <c r="N27" s="149">
        <f t="shared" si="1"/>
        <v>0</v>
      </c>
      <c r="O27" s="149">
        <f t="shared" si="1"/>
        <v>151719.12999999998</v>
      </c>
    </row>
    <row r="28" spans="1:15" ht="13.5" thickBot="1">
      <c r="A28" s="66"/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7"/>
    </row>
    <row r="29" spans="1:15" ht="15">
      <c r="A29" s="151" t="s">
        <v>10</v>
      </c>
      <c r="B29" s="152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4"/>
    </row>
    <row r="30" spans="1:15" ht="15.75" thickBot="1">
      <c r="A30" s="155"/>
      <c r="B30" s="156">
        <f aca="true" t="shared" si="2" ref="B30:O30">B12+B27</f>
        <v>77213.29</v>
      </c>
      <c r="C30" s="156">
        <f t="shared" si="2"/>
        <v>22210.35</v>
      </c>
      <c r="D30" s="156">
        <f t="shared" si="2"/>
        <v>0</v>
      </c>
      <c r="E30" s="156">
        <f t="shared" si="2"/>
        <v>0</v>
      </c>
      <c r="F30" s="156">
        <f t="shared" si="2"/>
        <v>0</v>
      </c>
      <c r="G30" s="156">
        <f t="shared" si="2"/>
        <v>326.18</v>
      </c>
      <c r="H30" s="156">
        <f t="shared" si="2"/>
        <v>0</v>
      </c>
      <c r="I30" s="156">
        <f t="shared" si="2"/>
        <v>0</v>
      </c>
      <c r="J30" s="156">
        <f t="shared" si="2"/>
        <v>0</v>
      </c>
      <c r="K30" s="156">
        <f t="shared" si="2"/>
        <v>15664.96</v>
      </c>
      <c r="L30" s="156">
        <f t="shared" si="2"/>
        <v>0</v>
      </c>
      <c r="M30" s="156">
        <f t="shared" si="2"/>
        <v>36304.35</v>
      </c>
      <c r="N30" s="157">
        <f t="shared" si="2"/>
        <v>0</v>
      </c>
      <c r="O30" s="158">
        <f t="shared" si="2"/>
        <v>151719.12999999998</v>
      </c>
    </row>
    <row r="31" spans="2:11" ht="12.75">
      <c r="B31" s="40"/>
      <c r="K31" s="39"/>
    </row>
  </sheetData>
  <sheetProtection/>
  <mergeCells count="11">
    <mergeCell ref="A1:D1"/>
    <mergeCell ref="M1:O1"/>
    <mergeCell ref="A2:D2"/>
    <mergeCell ref="M3:O3"/>
    <mergeCell ref="A9:A10"/>
    <mergeCell ref="B9:N9"/>
    <mergeCell ref="O9:O10"/>
    <mergeCell ref="B5:C5"/>
    <mergeCell ref="F5:K5"/>
    <mergeCell ref="F6:K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30"/>
  <sheetViews>
    <sheetView zoomScale="130" zoomScaleNormal="130" zoomScalePageLayoutView="0" workbookViewId="0" topLeftCell="A7">
      <selection activeCell="M15" sqref="M15"/>
    </sheetView>
  </sheetViews>
  <sheetFormatPr defaultColWidth="9.00390625" defaultRowHeight="12.75"/>
  <cols>
    <col min="1" max="1" width="20.125" style="0" customWidth="1"/>
    <col min="2" max="2" width="12.875" style="0" customWidth="1"/>
    <col min="3" max="3" width="13.25390625" style="0" customWidth="1"/>
    <col min="7" max="7" width="10.25390625" style="0" customWidth="1"/>
    <col min="8" max="8" width="9.00390625" style="0" customWidth="1"/>
    <col min="9" max="9" width="6.25390625" style="0" hidden="1" customWidth="1"/>
    <col min="10" max="10" width="7.625" style="0" hidden="1" customWidth="1"/>
    <col min="13" max="13" width="12.125" style="0" customWidth="1"/>
    <col min="14" max="14" width="5.625" style="0" hidden="1" customWidth="1"/>
    <col min="15" max="15" width="12.25390625" style="0" customWidth="1"/>
    <col min="16" max="16" width="15.375" style="0" customWidth="1"/>
  </cols>
  <sheetData>
    <row r="1" spans="1:16" ht="15">
      <c r="A1" s="325" t="s">
        <v>160</v>
      </c>
      <c r="B1" s="325"/>
      <c r="C1" s="325"/>
      <c r="D1" s="325"/>
      <c r="E1" s="1"/>
      <c r="F1" s="1"/>
      <c r="G1" s="1"/>
      <c r="H1" s="2"/>
      <c r="I1" s="2"/>
      <c r="J1" s="1"/>
      <c r="K1" s="1"/>
      <c r="L1" s="3"/>
      <c r="M1" s="3"/>
      <c r="N1" s="1"/>
      <c r="O1" s="326"/>
      <c r="P1" s="326"/>
    </row>
    <row r="2" spans="1:16" ht="12.75">
      <c r="A2" s="338" t="s">
        <v>1</v>
      </c>
      <c r="B2" s="338"/>
      <c r="C2" s="338"/>
      <c r="D2" s="338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</row>
    <row r="3" spans="1:16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39"/>
      <c r="P3" s="339"/>
    </row>
    <row r="4" spans="1:16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3"/>
    </row>
    <row r="5" spans="1:16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333"/>
      <c r="M5" s="333"/>
      <c r="N5" s="13"/>
      <c r="O5" s="13"/>
      <c r="P5" s="3"/>
    </row>
    <row r="6" spans="1:16" ht="16.5" thickBot="1">
      <c r="A6" s="77"/>
      <c r="B6" s="78" t="s">
        <v>69</v>
      </c>
      <c r="C6" s="79">
        <v>1</v>
      </c>
      <c r="D6" s="80"/>
      <c r="E6" s="12"/>
      <c r="F6" s="334">
        <v>43101</v>
      </c>
      <c r="G6" s="335"/>
      <c r="H6" s="335"/>
      <c r="I6" s="335"/>
      <c r="J6" s="335"/>
      <c r="K6" s="335"/>
      <c r="L6" s="335"/>
      <c r="M6" s="336"/>
      <c r="N6" s="13"/>
      <c r="O6" s="13"/>
      <c r="P6" s="3"/>
    </row>
    <row r="7" spans="1:15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</row>
    <row r="8" spans="1:15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</row>
    <row r="9" spans="1:16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30" t="s">
        <v>9</v>
      </c>
    </row>
    <row r="10" spans="1:16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330"/>
    </row>
    <row r="11" spans="1:16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  <c r="M11" s="63">
        <v>13</v>
      </c>
      <c r="N11" s="63">
        <v>14</v>
      </c>
      <c r="O11" s="63">
        <v>16</v>
      </c>
      <c r="P11" s="63">
        <v>18</v>
      </c>
    </row>
    <row r="12" spans="1:16" ht="24" customHeight="1" thickBot="1">
      <c r="A12" s="99" t="s">
        <v>51</v>
      </c>
      <c r="B12" s="100">
        <v>0</v>
      </c>
      <c r="C12" s="143">
        <v>0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225">
        <f aca="true" t="shared" si="0" ref="P12:P23">SUM(B12:O12)</f>
        <v>0</v>
      </c>
    </row>
    <row r="13" spans="1:16" ht="12.75">
      <c r="A13" s="186" t="s">
        <v>76</v>
      </c>
      <c r="B13" s="212">
        <v>150418.54</v>
      </c>
      <c r="C13" s="212">
        <v>33971.46</v>
      </c>
      <c r="D13" s="50"/>
      <c r="E13" s="50"/>
      <c r="F13" s="50"/>
      <c r="G13" s="287"/>
      <c r="H13" s="50"/>
      <c r="I13" s="50"/>
      <c r="J13" s="50"/>
      <c r="K13" s="50"/>
      <c r="L13" s="50"/>
      <c r="M13" s="50"/>
      <c r="N13" s="50"/>
      <c r="O13" s="50"/>
      <c r="P13" s="49">
        <f t="shared" si="0"/>
        <v>184390</v>
      </c>
    </row>
    <row r="14" spans="1:16" ht="12.75">
      <c r="A14" s="185" t="s">
        <v>75</v>
      </c>
      <c r="B14" s="49"/>
      <c r="C14" s="50"/>
      <c r="D14" s="50"/>
      <c r="E14" s="50"/>
      <c r="F14" s="50"/>
      <c r="G14" s="270">
        <v>81</v>
      </c>
      <c r="H14" s="189"/>
      <c r="I14" s="50"/>
      <c r="J14" s="50"/>
      <c r="K14" s="50"/>
      <c r="L14" s="50"/>
      <c r="M14" s="50"/>
      <c r="N14" s="50"/>
      <c r="O14" s="50"/>
      <c r="P14" s="49">
        <f t="shared" si="0"/>
        <v>81</v>
      </c>
    </row>
    <row r="15" spans="1:16" ht="12.75">
      <c r="A15" s="185" t="s">
        <v>77</v>
      </c>
      <c r="B15" s="212"/>
      <c r="C15" s="212"/>
      <c r="D15" s="50"/>
      <c r="E15" s="212"/>
      <c r="F15" s="212"/>
      <c r="G15" s="270"/>
      <c r="H15" s="212"/>
      <c r="I15" s="212"/>
      <c r="J15" s="212"/>
      <c r="K15" s="212"/>
      <c r="L15" s="50"/>
      <c r="M15" s="50">
        <v>62266.55</v>
      </c>
      <c r="N15" s="212"/>
      <c r="O15" s="212"/>
      <c r="P15" s="189">
        <f t="shared" si="0"/>
        <v>62266.55</v>
      </c>
    </row>
    <row r="16" spans="1:16" ht="12.75">
      <c r="A16" s="186" t="s">
        <v>79</v>
      </c>
      <c r="B16" s="189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189">
        <f t="shared" si="0"/>
        <v>0</v>
      </c>
    </row>
    <row r="17" spans="1:16" ht="12.75">
      <c r="A17" s="184" t="s">
        <v>80</v>
      </c>
      <c r="B17" s="189"/>
      <c r="C17" s="212"/>
      <c r="D17" s="212"/>
      <c r="E17" s="212"/>
      <c r="F17" s="50"/>
      <c r="G17" s="212"/>
      <c r="H17" s="212"/>
      <c r="I17" s="212"/>
      <c r="J17" s="212"/>
      <c r="K17" s="212"/>
      <c r="L17" s="212"/>
      <c r="M17" s="212"/>
      <c r="N17" s="212"/>
      <c r="O17" s="212"/>
      <c r="P17" s="189">
        <f t="shared" si="0"/>
        <v>0</v>
      </c>
    </row>
    <row r="18" spans="1:16" ht="12.75">
      <c r="A18" s="185" t="s">
        <v>144</v>
      </c>
      <c r="B18" s="189"/>
      <c r="C18" s="212"/>
      <c r="D18" s="212"/>
      <c r="E18" s="212"/>
      <c r="F18" s="189"/>
      <c r="G18" s="212"/>
      <c r="H18" s="212"/>
      <c r="I18" s="212"/>
      <c r="J18" s="212"/>
      <c r="K18" s="212"/>
      <c r="L18" s="212"/>
      <c r="M18" s="212"/>
      <c r="N18" s="212"/>
      <c r="O18" s="212"/>
      <c r="P18" s="189">
        <f t="shared" si="0"/>
        <v>0</v>
      </c>
    </row>
    <row r="19" spans="1:16" ht="12.75">
      <c r="A19" s="185" t="s">
        <v>137</v>
      </c>
      <c r="B19" s="189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189">
        <f t="shared" si="0"/>
        <v>0</v>
      </c>
    </row>
    <row r="20" spans="1:16" ht="12.75">
      <c r="A20" s="185" t="s">
        <v>153</v>
      </c>
      <c r="B20" s="189"/>
      <c r="C20" s="212"/>
      <c r="D20" s="212"/>
      <c r="E20" s="212"/>
      <c r="F20" s="212"/>
      <c r="G20" s="212"/>
      <c r="H20" s="212"/>
      <c r="I20" s="212"/>
      <c r="J20" s="212"/>
      <c r="K20" s="212"/>
      <c r="L20" s="50"/>
      <c r="M20" s="50"/>
      <c r="N20" s="212"/>
      <c r="O20" s="212"/>
      <c r="P20" s="189">
        <f t="shared" si="0"/>
        <v>0</v>
      </c>
    </row>
    <row r="21" spans="1:16" ht="12.75">
      <c r="A21" s="185" t="s">
        <v>154</v>
      </c>
      <c r="B21" s="189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50"/>
      <c r="N21" s="212"/>
      <c r="O21" s="212"/>
      <c r="P21" s="189">
        <f t="shared" si="0"/>
        <v>0</v>
      </c>
    </row>
    <row r="22" spans="1:16" ht="12.75">
      <c r="A22" s="185" t="s">
        <v>107</v>
      </c>
      <c r="B22" s="189"/>
      <c r="C22" s="212"/>
      <c r="D22" s="212"/>
      <c r="E22" s="212"/>
      <c r="F22" s="212"/>
      <c r="G22" s="212"/>
      <c r="H22" s="212"/>
      <c r="I22" s="212"/>
      <c r="J22" s="212"/>
      <c r="K22" s="212"/>
      <c r="L22" s="288"/>
      <c r="M22" s="212"/>
      <c r="N22" s="212"/>
      <c r="O22" s="212"/>
      <c r="P22" s="189">
        <f t="shared" si="0"/>
        <v>0</v>
      </c>
    </row>
    <row r="23" spans="1:16" ht="13.5" thickBot="1">
      <c r="A23" s="186"/>
      <c r="B23" s="289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50"/>
      <c r="P23" s="189">
        <f t="shared" si="0"/>
        <v>0</v>
      </c>
    </row>
    <row r="24" spans="1:16" ht="12.75">
      <c r="A24" s="83"/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6"/>
    </row>
    <row r="25" spans="1:16" ht="13.5" thickBot="1">
      <c r="A25" s="87" t="s">
        <v>55</v>
      </c>
      <c r="B25" s="88">
        <f aca="true" t="shared" si="1" ref="B25:P25">SUM(B13:B24)</f>
        <v>150418.54</v>
      </c>
      <c r="C25" s="89">
        <f t="shared" si="1"/>
        <v>33971.46</v>
      </c>
      <c r="D25" s="89">
        <f t="shared" si="1"/>
        <v>0</v>
      </c>
      <c r="E25" s="89">
        <f t="shared" si="1"/>
        <v>0</v>
      </c>
      <c r="F25" s="89">
        <f t="shared" si="1"/>
        <v>0</v>
      </c>
      <c r="G25" s="89">
        <f t="shared" si="1"/>
        <v>81</v>
      </c>
      <c r="H25" s="89">
        <f t="shared" si="1"/>
        <v>0</v>
      </c>
      <c r="I25" s="89">
        <f t="shared" si="1"/>
        <v>0</v>
      </c>
      <c r="J25" s="89">
        <f t="shared" si="1"/>
        <v>0</v>
      </c>
      <c r="K25" s="89">
        <f t="shared" si="1"/>
        <v>0</v>
      </c>
      <c r="L25" s="89">
        <f t="shared" si="1"/>
        <v>0</v>
      </c>
      <c r="M25" s="89">
        <f t="shared" si="1"/>
        <v>62266.55</v>
      </c>
      <c r="N25" s="89">
        <f t="shared" si="1"/>
        <v>0</v>
      </c>
      <c r="O25" s="89">
        <f t="shared" si="1"/>
        <v>0</v>
      </c>
      <c r="P25" s="90">
        <f t="shared" si="1"/>
        <v>246737.55</v>
      </c>
    </row>
    <row r="26" spans="1:16" ht="12.75">
      <c r="A26" s="91" t="s">
        <v>40</v>
      </c>
      <c r="B26" s="96">
        <f aca="true" t="shared" si="2" ref="B26:P26">B12+B25</f>
        <v>150418.54</v>
      </c>
      <c r="C26" s="97">
        <f t="shared" si="2"/>
        <v>33971.46</v>
      </c>
      <c r="D26" s="97">
        <f t="shared" si="2"/>
        <v>0</v>
      </c>
      <c r="E26" s="97">
        <f t="shared" si="2"/>
        <v>0</v>
      </c>
      <c r="F26" s="97">
        <f t="shared" si="2"/>
        <v>0</v>
      </c>
      <c r="G26" s="97">
        <f t="shared" si="2"/>
        <v>81</v>
      </c>
      <c r="H26" s="97">
        <f t="shared" si="2"/>
        <v>0</v>
      </c>
      <c r="I26" s="97">
        <f t="shared" si="2"/>
        <v>0</v>
      </c>
      <c r="J26" s="97">
        <f t="shared" si="2"/>
        <v>0</v>
      </c>
      <c r="K26" s="97">
        <f t="shared" si="2"/>
        <v>0</v>
      </c>
      <c r="L26" s="97">
        <f t="shared" si="2"/>
        <v>0</v>
      </c>
      <c r="M26" s="97">
        <f t="shared" si="2"/>
        <v>62266.55</v>
      </c>
      <c r="N26" s="97">
        <f t="shared" si="2"/>
        <v>0</v>
      </c>
      <c r="O26" s="97">
        <f t="shared" si="2"/>
        <v>0</v>
      </c>
      <c r="P26" s="98">
        <f t="shared" si="2"/>
        <v>246737.55</v>
      </c>
    </row>
    <row r="27" spans="1:16" ht="13.5" thickBot="1">
      <c r="A27" s="92"/>
      <c r="B27" s="93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5"/>
    </row>
    <row r="28" spans="1:16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</sheetData>
  <sheetProtection/>
  <mergeCells count="11">
    <mergeCell ref="A1:D1"/>
    <mergeCell ref="O1:P1"/>
    <mergeCell ref="A2:D2"/>
    <mergeCell ref="O3:P3"/>
    <mergeCell ref="A9:A10"/>
    <mergeCell ref="B9:O9"/>
    <mergeCell ref="P9:P10"/>
    <mergeCell ref="B5:C5"/>
    <mergeCell ref="F5:M5"/>
    <mergeCell ref="F6:M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33"/>
  <sheetViews>
    <sheetView zoomScale="130" zoomScaleNormal="130" zoomScalePageLayoutView="0" workbookViewId="0" topLeftCell="A4">
      <selection activeCell="B24" sqref="B24"/>
    </sheetView>
  </sheetViews>
  <sheetFormatPr defaultColWidth="9.00390625" defaultRowHeight="12.75"/>
  <cols>
    <col min="1" max="1" width="12.25390625" style="0" customWidth="1"/>
    <col min="2" max="2" width="12.875" style="0" customWidth="1"/>
    <col min="3" max="3" width="11.25390625" style="0" customWidth="1"/>
    <col min="4" max="4" width="10.625" style="0" customWidth="1"/>
    <col min="5" max="5" width="9.25390625" style="0" bestFit="1" customWidth="1"/>
    <col min="6" max="6" width="10.125" style="0" customWidth="1"/>
    <col min="7" max="7" width="11.375" style="0" customWidth="1"/>
    <col min="8" max="8" width="8.625" style="0" customWidth="1"/>
    <col min="9" max="9" width="10.125" style="0" customWidth="1"/>
    <col min="10" max="10" width="6.875" style="0" customWidth="1"/>
    <col min="11" max="11" width="10.375" style="0" customWidth="1"/>
    <col min="12" max="12" width="6.875" style="0" hidden="1" customWidth="1"/>
    <col min="13" max="13" width="11.25390625" style="0" customWidth="1"/>
    <col min="14" max="14" width="7.625" style="0" hidden="1" customWidth="1"/>
    <col min="15" max="15" width="13.875" style="0" customWidth="1"/>
  </cols>
  <sheetData>
    <row r="1" spans="1:15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1"/>
      <c r="M1" s="326"/>
      <c r="N1" s="326"/>
      <c r="O1" s="326"/>
    </row>
    <row r="2" spans="1:15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5"/>
      <c r="M2" s="4"/>
      <c r="N2" s="4"/>
      <c r="O2" s="4"/>
    </row>
    <row r="3" spans="1:15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"/>
      <c r="M3" s="339"/>
      <c r="N3" s="339"/>
      <c r="O3" s="339"/>
    </row>
    <row r="4" spans="1:15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10"/>
      <c r="O4" s="3"/>
    </row>
    <row r="5" spans="1:15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13"/>
      <c r="N5" s="13"/>
      <c r="O5" s="3"/>
    </row>
    <row r="6" spans="1:15" ht="16.5" thickBot="1">
      <c r="A6" s="77"/>
      <c r="B6" s="78" t="s">
        <v>39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13"/>
      <c r="N6" s="13"/>
      <c r="O6" s="3"/>
    </row>
    <row r="7" spans="1:14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  <c r="M7" s="13"/>
      <c r="N7" s="3"/>
    </row>
    <row r="8" spans="1:14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  <c r="M8" s="13"/>
      <c r="N8" s="13"/>
    </row>
    <row r="9" spans="1:15" ht="12.75">
      <c r="A9" s="349" t="s">
        <v>7</v>
      </c>
      <c r="B9" s="350" t="s">
        <v>8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1" t="s">
        <v>9</v>
      </c>
    </row>
    <row r="10" spans="1:15" ht="12.75">
      <c r="A10" s="349"/>
      <c r="B10" s="30">
        <v>2111</v>
      </c>
      <c r="C10" s="30">
        <v>2120</v>
      </c>
      <c r="D10" s="30">
        <v>2210</v>
      </c>
      <c r="E10" s="30">
        <v>2220</v>
      </c>
      <c r="F10" s="30">
        <v>2230</v>
      </c>
      <c r="G10" s="30">
        <v>2240</v>
      </c>
      <c r="H10" s="30">
        <v>2800</v>
      </c>
      <c r="I10" s="30">
        <v>2250</v>
      </c>
      <c r="J10" s="30">
        <v>2272</v>
      </c>
      <c r="K10" s="30">
        <v>2273</v>
      </c>
      <c r="L10" s="30"/>
      <c r="M10" s="30">
        <v>2275</v>
      </c>
      <c r="N10" s="29"/>
      <c r="O10" s="351"/>
    </row>
    <row r="11" spans="1:15" ht="13.5" thickBot="1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11</v>
      </c>
      <c r="J11" s="112">
        <v>12</v>
      </c>
      <c r="K11" s="112">
        <v>13</v>
      </c>
      <c r="L11" s="112">
        <v>14</v>
      </c>
      <c r="M11" s="112">
        <v>16</v>
      </c>
      <c r="N11" s="112">
        <v>17</v>
      </c>
      <c r="O11" s="112">
        <v>18</v>
      </c>
    </row>
    <row r="12" spans="1:15" ht="27" customHeight="1" thickBot="1">
      <c r="A12" s="134" t="s">
        <v>49</v>
      </c>
      <c r="B12" s="135">
        <v>0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6">
        <f>SUM(B12:N12)</f>
        <v>0</v>
      </c>
    </row>
    <row r="13" spans="1:15" ht="14.25">
      <c r="A13" s="37" t="s">
        <v>76</v>
      </c>
      <c r="B13" s="55">
        <v>83315</v>
      </c>
      <c r="C13" s="38">
        <v>17379.53</v>
      </c>
      <c r="D13" s="38"/>
      <c r="E13" s="38"/>
      <c r="F13" s="38"/>
      <c r="G13" s="36"/>
      <c r="H13" s="36"/>
      <c r="I13" s="36"/>
      <c r="J13" s="36"/>
      <c r="K13" s="36"/>
      <c r="L13" s="38"/>
      <c r="M13" s="38"/>
      <c r="N13" s="52"/>
      <c r="O13" s="53">
        <f>SUM(B13:N13)</f>
        <v>100694.53</v>
      </c>
    </row>
    <row r="14" spans="1:15" ht="14.25">
      <c r="A14" s="37" t="s">
        <v>134</v>
      </c>
      <c r="B14" s="55"/>
      <c r="C14" s="38"/>
      <c r="D14" s="36"/>
      <c r="E14" s="38"/>
      <c r="F14" s="38"/>
      <c r="G14" s="36"/>
      <c r="H14" s="36"/>
      <c r="I14" s="36"/>
      <c r="J14" s="36"/>
      <c r="K14" s="36"/>
      <c r="L14" s="38"/>
      <c r="M14" s="38"/>
      <c r="N14" s="52"/>
      <c r="O14" s="53">
        <f aca="true" t="shared" si="0" ref="O14:O26">SUM(B14:N14)</f>
        <v>0</v>
      </c>
    </row>
    <row r="15" spans="1:15" ht="14.25">
      <c r="A15" s="37" t="s">
        <v>75</v>
      </c>
      <c r="B15" s="261"/>
      <c r="C15" s="36"/>
      <c r="D15" s="36"/>
      <c r="E15" s="36"/>
      <c r="F15" s="36"/>
      <c r="G15" s="304">
        <v>32.18</v>
      </c>
      <c r="H15" s="36"/>
      <c r="I15" s="36"/>
      <c r="J15" s="36"/>
      <c r="K15" s="36"/>
      <c r="L15" s="36"/>
      <c r="M15" s="36"/>
      <c r="N15" s="44"/>
      <c r="O15" s="53">
        <f t="shared" si="0"/>
        <v>32.18</v>
      </c>
    </row>
    <row r="16" spans="1:15" ht="14.25">
      <c r="A16" s="37" t="s">
        <v>77</v>
      </c>
      <c r="B16" s="261"/>
      <c r="C16" s="36"/>
      <c r="D16" s="36"/>
      <c r="E16" s="36"/>
      <c r="F16" s="261"/>
      <c r="G16" s="261"/>
      <c r="H16" s="261"/>
      <c r="I16" s="261"/>
      <c r="J16" s="261"/>
      <c r="K16" s="261">
        <v>17218.27</v>
      </c>
      <c r="L16" s="261"/>
      <c r="M16" s="36"/>
      <c r="N16" s="43"/>
      <c r="O16" s="53">
        <f t="shared" si="0"/>
        <v>17218.27</v>
      </c>
    </row>
    <row r="17" spans="1:15" ht="14.25">
      <c r="A17" s="260" t="s">
        <v>79</v>
      </c>
      <c r="B17" s="261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44"/>
      <c r="O17" s="53">
        <f t="shared" si="0"/>
        <v>0</v>
      </c>
    </row>
    <row r="18" spans="1:15" ht="14.25">
      <c r="A18" s="37" t="s">
        <v>81</v>
      </c>
      <c r="B18" s="261"/>
      <c r="C18" s="30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44"/>
      <c r="O18" s="53">
        <f t="shared" si="0"/>
        <v>0</v>
      </c>
    </row>
    <row r="19" spans="1:15" ht="14.25">
      <c r="A19" s="37" t="s">
        <v>83</v>
      </c>
      <c r="B19" s="261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44"/>
      <c r="O19" s="53">
        <f t="shared" si="0"/>
        <v>0</v>
      </c>
    </row>
    <row r="20" spans="1:15" ht="14.25">
      <c r="A20" s="37" t="s">
        <v>74</v>
      </c>
      <c r="B20" s="261"/>
      <c r="C20" s="36"/>
      <c r="D20" s="36"/>
      <c r="E20" s="36"/>
      <c r="F20" s="261"/>
      <c r="G20" s="36"/>
      <c r="H20" s="36"/>
      <c r="I20" s="36"/>
      <c r="J20" s="36"/>
      <c r="K20" s="36"/>
      <c r="L20" s="36"/>
      <c r="M20" s="36"/>
      <c r="N20" s="44"/>
      <c r="O20" s="53">
        <f t="shared" si="0"/>
        <v>0</v>
      </c>
    </row>
    <row r="21" spans="1:15" ht="14.25">
      <c r="A21" s="37" t="s">
        <v>104</v>
      </c>
      <c r="B21" s="261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53">
        <f t="shared" si="0"/>
        <v>0</v>
      </c>
    </row>
    <row r="22" spans="1:15" ht="14.25">
      <c r="A22" s="37" t="s">
        <v>167</v>
      </c>
      <c r="B22" s="261"/>
      <c r="C22" s="36"/>
      <c r="D22" s="36"/>
      <c r="E22" s="36"/>
      <c r="F22" s="36"/>
      <c r="G22" s="36">
        <v>170</v>
      </c>
      <c r="H22" s="36"/>
      <c r="I22" s="36"/>
      <c r="J22" s="36"/>
      <c r="K22" s="36"/>
      <c r="L22" s="36"/>
      <c r="M22" s="36"/>
      <c r="N22" s="44"/>
      <c r="O22" s="53">
        <f t="shared" si="0"/>
        <v>170</v>
      </c>
    </row>
    <row r="23" spans="1:15" ht="14.25">
      <c r="A23" s="263" t="s">
        <v>147</v>
      </c>
      <c r="B23" s="261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44"/>
      <c r="O23" s="53">
        <f t="shared" si="0"/>
        <v>0</v>
      </c>
    </row>
    <row r="24" spans="1:15" ht="14.25">
      <c r="A24" s="37" t="s">
        <v>155</v>
      </c>
      <c r="B24" s="261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44"/>
      <c r="O24" s="53">
        <f t="shared" si="0"/>
        <v>0</v>
      </c>
    </row>
    <row r="25" spans="1:15" ht="14.25">
      <c r="A25" s="263" t="s">
        <v>105</v>
      </c>
      <c r="B25" s="261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44"/>
      <c r="O25" s="53">
        <f t="shared" si="0"/>
        <v>0</v>
      </c>
    </row>
    <row r="26" spans="1:15" ht="15" thickBot="1">
      <c r="A26" s="263" t="s">
        <v>108</v>
      </c>
      <c r="B26" s="261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44"/>
      <c r="O26" s="53">
        <f t="shared" si="0"/>
        <v>0</v>
      </c>
    </row>
    <row r="27" spans="1:15" ht="13.5" thickBot="1">
      <c r="A27" s="104" t="s">
        <v>55</v>
      </c>
      <c r="B27" s="109">
        <f aca="true" t="shared" si="1" ref="B27:N27">SUM(B13:B26)</f>
        <v>83315</v>
      </c>
      <c r="C27" s="109">
        <f t="shared" si="1"/>
        <v>17379.53</v>
      </c>
      <c r="D27" s="109">
        <f t="shared" si="1"/>
        <v>0</v>
      </c>
      <c r="E27" s="109">
        <f t="shared" si="1"/>
        <v>0</v>
      </c>
      <c r="F27" s="109">
        <f t="shared" si="1"/>
        <v>0</v>
      </c>
      <c r="G27" s="109">
        <f t="shared" si="1"/>
        <v>202.18</v>
      </c>
      <c r="H27" s="109">
        <f t="shared" si="1"/>
        <v>0</v>
      </c>
      <c r="I27" s="109">
        <f t="shared" si="1"/>
        <v>0</v>
      </c>
      <c r="J27" s="109">
        <f t="shared" si="1"/>
        <v>0</v>
      </c>
      <c r="K27" s="109">
        <f t="shared" si="1"/>
        <v>17218.27</v>
      </c>
      <c r="L27" s="109">
        <f t="shared" si="1"/>
        <v>0</v>
      </c>
      <c r="M27" s="109">
        <f t="shared" si="1"/>
        <v>0</v>
      </c>
      <c r="N27" s="109">
        <f t="shared" si="1"/>
        <v>0</v>
      </c>
      <c r="O27" s="110">
        <f>SUM(B27:N27)</f>
        <v>118114.98</v>
      </c>
    </row>
    <row r="28" spans="1:15" ht="13.5" thickBot="1">
      <c r="A28" s="27" t="s">
        <v>10</v>
      </c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69"/>
    </row>
    <row r="29" spans="1:16" ht="13.5" thickBot="1">
      <c r="A29" s="72"/>
      <c r="B29" s="137">
        <f aca="true" t="shared" si="2" ref="B29:M29">B12+B27</f>
        <v>83315</v>
      </c>
      <c r="C29" s="137">
        <f t="shared" si="2"/>
        <v>17379.53</v>
      </c>
      <c r="D29" s="137">
        <f t="shared" si="2"/>
        <v>0</v>
      </c>
      <c r="E29" s="137">
        <f t="shared" si="2"/>
        <v>0</v>
      </c>
      <c r="F29" s="137">
        <f t="shared" si="2"/>
        <v>0</v>
      </c>
      <c r="G29" s="137">
        <f t="shared" si="2"/>
        <v>202.18</v>
      </c>
      <c r="H29" s="137">
        <f t="shared" si="2"/>
        <v>0</v>
      </c>
      <c r="I29" s="137">
        <f t="shared" si="2"/>
        <v>0</v>
      </c>
      <c r="J29" s="137">
        <f t="shared" si="2"/>
        <v>0</v>
      </c>
      <c r="K29" s="137">
        <f t="shared" si="2"/>
        <v>17218.27</v>
      </c>
      <c r="L29" s="137">
        <f t="shared" si="2"/>
        <v>0</v>
      </c>
      <c r="M29" s="137">
        <f t="shared" si="2"/>
        <v>0</v>
      </c>
      <c r="N29" s="107"/>
      <c r="O29" s="108">
        <f>O12+O27</f>
        <v>118114.98</v>
      </c>
      <c r="P29" s="40"/>
    </row>
    <row r="30" spans="1:15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</sheetData>
  <sheetProtection/>
  <mergeCells count="11">
    <mergeCell ref="A1:D1"/>
    <mergeCell ref="M1:O1"/>
    <mergeCell ref="A2:D2"/>
    <mergeCell ref="M3:O3"/>
    <mergeCell ref="A9:A10"/>
    <mergeCell ref="B9:N9"/>
    <mergeCell ref="O9:O10"/>
    <mergeCell ref="B5:C5"/>
    <mergeCell ref="F5:K5"/>
    <mergeCell ref="F6:K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1"/>
  <sheetViews>
    <sheetView zoomScale="120" zoomScaleNormal="120" zoomScalePageLayoutView="0" workbookViewId="0" topLeftCell="A4">
      <selection activeCell="G23" sqref="G23"/>
    </sheetView>
  </sheetViews>
  <sheetFormatPr defaultColWidth="9.00390625" defaultRowHeight="12.75"/>
  <cols>
    <col min="1" max="1" width="16.375" style="0" customWidth="1"/>
    <col min="2" max="2" width="15.125" style="0" customWidth="1"/>
    <col min="3" max="3" width="13.00390625" style="0" customWidth="1"/>
    <col min="4" max="4" width="11.25390625" style="0" customWidth="1"/>
    <col min="5" max="5" width="11.125" style="0" customWidth="1"/>
    <col min="6" max="6" width="12.25390625" style="0" customWidth="1"/>
    <col min="7" max="7" width="12.75390625" style="0" customWidth="1"/>
    <col min="8" max="8" width="7.75390625" style="0" customWidth="1"/>
    <col min="9" max="9" width="10.125" style="0" customWidth="1"/>
    <col min="10" max="10" width="6.25390625" style="0" customWidth="1"/>
    <col min="11" max="11" width="13.00390625" style="0" customWidth="1"/>
    <col min="12" max="12" width="12.875" style="0" customWidth="1"/>
    <col min="13" max="13" width="13.1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6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38" t="s">
        <v>3</v>
      </c>
      <c r="B5" s="353" t="s">
        <v>4</v>
      </c>
      <c r="C5" s="354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17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11</v>
      </c>
      <c r="J11" s="112">
        <v>12</v>
      </c>
      <c r="K11" s="112">
        <v>13</v>
      </c>
      <c r="L11" s="112">
        <v>16</v>
      </c>
      <c r="M11" s="112">
        <v>18</v>
      </c>
    </row>
    <row r="12" spans="1:13" ht="34.5" customHeight="1" thickBot="1">
      <c r="A12" s="134" t="s">
        <v>49</v>
      </c>
      <c r="B12" s="141">
        <v>0</v>
      </c>
      <c r="C12" s="141">
        <v>0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36">
        <f aca="true" t="shared" si="0" ref="M12:M24">SUM(B12:L12)</f>
        <v>0</v>
      </c>
    </row>
    <row r="13" spans="1:13" ht="14.25">
      <c r="A13" s="37" t="s">
        <v>76</v>
      </c>
      <c r="B13" s="272">
        <v>63711.74</v>
      </c>
      <c r="C13" s="273">
        <v>16674.77</v>
      </c>
      <c r="D13" s="273"/>
      <c r="E13" s="273"/>
      <c r="F13" s="273"/>
      <c r="G13" s="274"/>
      <c r="H13" s="274"/>
      <c r="I13" s="274"/>
      <c r="J13" s="274"/>
      <c r="K13" s="274"/>
      <c r="L13" s="273"/>
      <c r="M13" s="171">
        <f t="shared" si="0"/>
        <v>80386.51</v>
      </c>
    </row>
    <row r="14" spans="1:13" ht="14.25">
      <c r="A14" s="37" t="s">
        <v>135</v>
      </c>
      <c r="B14" s="272"/>
      <c r="C14" s="273"/>
      <c r="D14" s="273"/>
      <c r="E14" s="273"/>
      <c r="F14" s="273"/>
      <c r="G14" s="274"/>
      <c r="H14" s="274"/>
      <c r="I14" s="274"/>
      <c r="J14" s="274"/>
      <c r="K14" s="274"/>
      <c r="L14" s="273"/>
      <c r="M14" s="171">
        <f t="shared" si="0"/>
        <v>0</v>
      </c>
    </row>
    <row r="15" spans="1:13" ht="14.25">
      <c r="A15" s="37" t="s">
        <v>75</v>
      </c>
      <c r="B15" s="275"/>
      <c r="C15" s="274"/>
      <c r="D15" s="274"/>
      <c r="E15" s="274"/>
      <c r="F15" s="274"/>
      <c r="G15" s="274">
        <v>32.18</v>
      </c>
      <c r="H15" s="274"/>
      <c r="I15" s="274"/>
      <c r="J15" s="274"/>
      <c r="K15" s="274"/>
      <c r="L15" s="274"/>
      <c r="M15" s="171">
        <f t="shared" si="0"/>
        <v>32.18</v>
      </c>
    </row>
    <row r="16" spans="1:13" ht="14.25">
      <c r="A16" s="37" t="s">
        <v>77</v>
      </c>
      <c r="B16" s="275"/>
      <c r="C16" s="274"/>
      <c r="D16" s="274"/>
      <c r="E16" s="274"/>
      <c r="F16" s="275"/>
      <c r="G16" s="275"/>
      <c r="H16" s="275"/>
      <c r="I16" s="275"/>
      <c r="J16" s="275"/>
      <c r="K16" s="275">
        <v>6275.44</v>
      </c>
      <c r="L16" s="275"/>
      <c r="M16" s="171">
        <f t="shared" si="0"/>
        <v>6275.44</v>
      </c>
    </row>
    <row r="17" spans="1:13" ht="14.25">
      <c r="A17" s="260" t="s">
        <v>79</v>
      </c>
      <c r="B17" s="275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171">
        <f t="shared" si="0"/>
        <v>0</v>
      </c>
    </row>
    <row r="18" spans="1:13" ht="14.25">
      <c r="A18" s="37" t="s">
        <v>81</v>
      </c>
      <c r="B18" s="275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171">
        <f t="shared" si="0"/>
        <v>0</v>
      </c>
    </row>
    <row r="19" spans="1:13" ht="14.25">
      <c r="A19" s="37" t="s">
        <v>74</v>
      </c>
      <c r="B19" s="275"/>
      <c r="C19" s="276"/>
      <c r="D19" s="274"/>
      <c r="E19" s="274"/>
      <c r="F19" s="274"/>
      <c r="G19" s="274"/>
      <c r="H19" s="274"/>
      <c r="I19" s="274"/>
      <c r="J19" s="274"/>
      <c r="K19" s="274"/>
      <c r="L19" s="274"/>
      <c r="M19" s="171">
        <f t="shared" si="0"/>
        <v>0</v>
      </c>
    </row>
    <row r="20" spans="1:13" ht="14.25">
      <c r="A20" s="37" t="s">
        <v>162</v>
      </c>
      <c r="B20" s="275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171">
        <f t="shared" si="0"/>
        <v>0</v>
      </c>
    </row>
    <row r="21" spans="1:13" ht="14.25">
      <c r="A21" s="37" t="s">
        <v>109</v>
      </c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171">
        <f t="shared" si="0"/>
        <v>0</v>
      </c>
    </row>
    <row r="22" spans="1:13" ht="14.25">
      <c r="A22" s="37" t="s">
        <v>167</v>
      </c>
      <c r="B22" s="34"/>
      <c r="C22" s="21"/>
      <c r="D22" s="21"/>
      <c r="E22" s="21"/>
      <c r="F22" s="21"/>
      <c r="G22" s="21">
        <v>170</v>
      </c>
      <c r="H22" s="44"/>
      <c r="I22" s="44"/>
      <c r="J22" s="44"/>
      <c r="K22" s="44"/>
      <c r="L22" s="44"/>
      <c r="M22" s="171">
        <f t="shared" si="0"/>
        <v>170</v>
      </c>
    </row>
    <row r="23" spans="1:13" ht="14.25">
      <c r="A23" s="263" t="s">
        <v>103</v>
      </c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171">
        <f t="shared" si="0"/>
        <v>0</v>
      </c>
    </row>
    <row r="24" spans="1:13" ht="14.25">
      <c r="A24" s="37" t="s">
        <v>155</v>
      </c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171">
        <f t="shared" si="0"/>
        <v>0</v>
      </c>
    </row>
    <row r="25" spans="1:13" ht="13.5" thickBot="1">
      <c r="A25" s="56"/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7"/>
    </row>
    <row r="26" spans="1:13" ht="13.5" thickBot="1">
      <c r="A26" s="104" t="s">
        <v>55</v>
      </c>
      <c r="B26" s="109">
        <f aca="true" t="shared" si="1" ref="B26:M26">SUM(B13:B25)</f>
        <v>63711.74</v>
      </c>
      <c r="C26" s="109">
        <f t="shared" si="1"/>
        <v>16674.77</v>
      </c>
      <c r="D26" s="109">
        <f t="shared" si="1"/>
        <v>0</v>
      </c>
      <c r="E26" s="109">
        <f t="shared" si="1"/>
        <v>0</v>
      </c>
      <c r="F26" s="109">
        <f t="shared" si="1"/>
        <v>0</v>
      </c>
      <c r="G26" s="109">
        <f t="shared" si="1"/>
        <v>202.18</v>
      </c>
      <c r="H26" s="109">
        <f t="shared" si="1"/>
        <v>0</v>
      </c>
      <c r="I26" s="109">
        <f t="shared" si="1"/>
        <v>0</v>
      </c>
      <c r="J26" s="109">
        <f t="shared" si="1"/>
        <v>0</v>
      </c>
      <c r="K26" s="109">
        <f t="shared" si="1"/>
        <v>6275.44</v>
      </c>
      <c r="L26" s="109">
        <f t="shared" si="1"/>
        <v>0</v>
      </c>
      <c r="M26" s="109">
        <f t="shared" si="1"/>
        <v>86864.12999999999</v>
      </c>
    </row>
    <row r="27" spans="1:13" ht="13.5" thickBot="1">
      <c r="A27" s="66"/>
      <c r="B27" s="67"/>
      <c r="C27" s="68"/>
      <c r="D27" s="68"/>
      <c r="E27" s="68"/>
      <c r="F27" s="68"/>
      <c r="G27" s="68"/>
      <c r="H27" s="68" t="s">
        <v>106</v>
      </c>
      <c r="I27" s="68"/>
      <c r="J27" s="68"/>
      <c r="K27" s="68"/>
      <c r="L27" s="68"/>
      <c r="M27" s="67"/>
    </row>
    <row r="28" spans="1:13" ht="12.75">
      <c r="A28" s="127" t="s">
        <v>10</v>
      </c>
      <c r="B28" s="128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30"/>
    </row>
    <row r="29" spans="1:13" ht="13.5" thickBot="1">
      <c r="A29" s="131"/>
      <c r="B29" s="132">
        <f aca="true" t="shared" si="2" ref="B29:M29">B12+B26</f>
        <v>63711.74</v>
      </c>
      <c r="C29" s="132">
        <f t="shared" si="2"/>
        <v>16674.77</v>
      </c>
      <c r="D29" s="132">
        <f t="shared" si="2"/>
        <v>0</v>
      </c>
      <c r="E29" s="132">
        <f t="shared" si="2"/>
        <v>0</v>
      </c>
      <c r="F29" s="132">
        <f t="shared" si="2"/>
        <v>0</v>
      </c>
      <c r="G29" s="132">
        <f t="shared" si="2"/>
        <v>202.18</v>
      </c>
      <c r="H29" s="132">
        <f t="shared" si="2"/>
        <v>0</v>
      </c>
      <c r="I29" s="132">
        <f t="shared" si="2"/>
        <v>0</v>
      </c>
      <c r="J29" s="132">
        <f t="shared" si="2"/>
        <v>0</v>
      </c>
      <c r="K29" s="132">
        <f t="shared" si="2"/>
        <v>6275.44</v>
      </c>
      <c r="L29" s="132">
        <f t="shared" si="2"/>
        <v>0</v>
      </c>
      <c r="M29" s="133">
        <f t="shared" si="2"/>
        <v>86864.12999999999</v>
      </c>
    </row>
    <row r="30" spans="1:13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sheetProtection/>
  <mergeCells count="11"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F6:K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35"/>
  <sheetViews>
    <sheetView zoomScale="140" zoomScaleNormal="140" zoomScalePageLayoutView="0" workbookViewId="0" topLeftCell="A7">
      <selection activeCell="G22" sqref="G22"/>
    </sheetView>
  </sheetViews>
  <sheetFormatPr defaultColWidth="9.00390625" defaultRowHeight="12.75"/>
  <cols>
    <col min="1" max="1" width="13.125" style="0" customWidth="1"/>
    <col min="2" max="3" width="12.625" style="0" customWidth="1"/>
    <col min="4" max="4" width="11.625" style="0" customWidth="1"/>
    <col min="5" max="5" width="9.25390625" style="0" bestFit="1" customWidth="1"/>
    <col min="6" max="6" width="11.75390625" style="0" customWidth="1"/>
    <col min="7" max="7" width="9.25390625" style="0" bestFit="1" customWidth="1"/>
    <col min="8" max="8" width="11.00390625" style="0" customWidth="1"/>
    <col min="9" max="9" width="10.75390625" style="0" customWidth="1"/>
    <col min="10" max="10" width="13.375" style="0" customWidth="1"/>
    <col min="11" max="11" width="11.625" style="0" customWidth="1"/>
    <col min="12" max="12" width="12.25390625" style="0" customWidth="1"/>
  </cols>
  <sheetData>
    <row r="1" spans="1:12" ht="15">
      <c r="A1" s="325" t="s">
        <v>160</v>
      </c>
      <c r="B1" s="325"/>
      <c r="C1" s="325"/>
      <c r="D1" s="325"/>
      <c r="E1" s="1"/>
      <c r="F1" s="1"/>
      <c r="G1" s="2"/>
      <c r="H1" s="2"/>
      <c r="I1" s="3"/>
      <c r="J1" s="3"/>
      <c r="K1" s="326"/>
      <c r="L1" s="326"/>
    </row>
    <row r="2" spans="1:12" ht="12.75">
      <c r="A2" s="338" t="s">
        <v>1</v>
      </c>
      <c r="B2" s="338"/>
      <c r="C2" s="338"/>
      <c r="D2" s="338"/>
      <c r="E2" s="5"/>
      <c r="F2" s="5"/>
      <c r="G2" s="6"/>
      <c r="H2" s="6"/>
      <c r="I2" s="3"/>
      <c r="J2" s="3"/>
      <c r="K2" s="4"/>
      <c r="L2" s="4"/>
    </row>
    <row r="3" spans="1:12" ht="12.75">
      <c r="A3" s="6"/>
      <c r="B3" s="5"/>
      <c r="C3" s="5"/>
      <c r="D3" s="5"/>
      <c r="E3" s="5"/>
      <c r="F3" s="5"/>
      <c r="G3" s="6"/>
      <c r="H3" s="6"/>
      <c r="I3" s="3"/>
      <c r="J3" s="3"/>
      <c r="K3" s="339"/>
      <c r="L3" s="339"/>
    </row>
    <row r="4" spans="1:12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  <c r="L4" s="3"/>
    </row>
    <row r="5" spans="1:12" ht="16.5" thickBot="1">
      <c r="A5" s="11" t="s">
        <v>3</v>
      </c>
      <c r="B5" s="331" t="s">
        <v>4</v>
      </c>
      <c r="C5" s="352"/>
      <c r="D5" s="12"/>
      <c r="E5" s="12"/>
      <c r="F5" s="333" t="s">
        <v>5</v>
      </c>
      <c r="G5" s="333"/>
      <c r="H5" s="333"/>
      <c r="I5" s="333"/>
      <c r="J5" s="333"/>
      <c r="K5" s="13"/>
      <c r="L5" s="3"/>
    </row>
    <row r="6" spans="1:12" ht="16.5" thickBot="1">
      <c r="A6" s="14"/>
      <c r="B6" s="111" t="s">
        <v>18</v>
      </c>
      <c r="C6" s="12"/>
      <c r="D6" s="12"/>
      <c r="E6" s="12"/>
      <c r="F6" s="359">
        <v>43101</v>
      </c>
      <c r="G6" s="360"/>
      <c r="H6" s="360"/>
      <c r="I6" s="360"/>
      <c r="J6" s="361"/>
      <c r="K6" s="13"/>
      <c r="L6" s="3"/>
    </row>
    <row r="7" spans="1:11" ht="15.75">
      <c r="A7" s="337" t="s">
        <v>11</v>
      </c>
      <c r="B7" s="337"/>
      <c r="C7" s="337"/>
      <c r="D7" s="337"/>
      <c r="E7" s="8"/>
      <c r="F7" s="8"/>
      <c r="G7" s="15"/>
      <c r="H7" s="15"/>
      <c r="I7" s="15"/>
      <c r="J7" s="15"/>
      <c r="K7" s="13"/>
    </row>
    <row r="8" spans="1:11" ht="12.75">
      <c r="A8" s="16" t="s">
        <v>6</v>
      </c>
      <c r="B8" s="17"/>
      <c r="C8" s="16"/>
      <c r="D8" s="16"/>
      <c r="E8" s="3"/>
      <c r="F8" s="3"/>
      <c r="G8" s="18"/>
      <c r="H8" s="18"/>
      <c r="I8" s="18"/>
      <c r="J8" s="18"/>
      <c r="K8" s="13"/>
    </row>
    <row r="9" spans="1:12" ht="12.75" customHeight="1">
      <c r="A9" s="355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57" t="s">
        <v>9</v>
      </c>
    </row>
    <row r="10" spans="1:12" ht="12.75" customHeight="1">
      <c r="A10" s="356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2273</v>
      </c>
      <c r="K10" s="20">
        <v>2275</v>
      </c>
      <c r="L10" s="358"/>
    </row>
    <row r="11" spans="1:12" ht="13.5" thickBot="1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7</v>
      </c>
      <c r="G11" s="112">
        <v>6</v>
      </c>
      <c r="H11" s="112">
        <v>8</v>
      </c>
      <c r="I11" s="112">
        <v>12</v>
      </c>
      <c r="J11" s="112">
        <v>13</v>
      </c>
      <c r="K11" s="112">
        <v>16</v>
      </c>
      <c r="L11" s="112">
        <v>18</v>
      </c>
    </row>
    <row r="12" spans="1:12" ht="26.25" customHeight="1" thickBot="1">
      <c r="A12" s="134" t="s">
        <v>49</v>
      </c>
      <c r="B12" s="135">
        <v>0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6">
        <f aca="true" t="shared" si="0" ref="L12:L27">SUM(B12:K12)</f>
        <v>0</v>
      </c>
    </row>
    <row r="13" spans="1:14" ht="13.5" thickBot="1">
      <c r="A13" s="42" t="s">
        <v>76</v>
      </c>
      <c r="B13" s="44">
        <v>57888.34</v>
      </c>
      <c r="C13" s="44">
        <v>13924.3</v>
      </c>
      <c r="D13" s="44"/>
      <c r="E13" s="44"/>
      <c r="F13" s="68"/>
      <c r="G13" s="44"/>
      <c r="H13" s="44"/>
      <c r="I13" s="44"/>
      <c r="J13" s="44"/>
      <c r="K13" s="44"/>
      <c r="L13" s="255">
        <f t="shared" si="0"/>
        <v>71812.64</v>
      </c>
      <c r="M13" s="172"/>
      <c r="N13" s="173"/>
    </row>
    <row r="14" spans="1:14" ht="12.75">
      <c r="A14" s="42" t="s">
        <v>132</v>
      </c>
      <c r="B14" s="44"/>
      <c r="C14" s="44"/>
      <c r="D14" s="44"/>
      <c r="E14" s="44"/>
      <c r="F14" s="68"/>
      <c r="G14" s="44"/>
      <c r="H14" s="44"/>
      <c r="I14" s="44"/>
      <c r="J14" s="44"/>
      <c r="K14" s="44"/>
      <c r="L14" s="255">
        <f t="shared" si="0"/>
        <v>0</v>
      </c>
      <c r="M14" s="172"/>
      <c r="N14" s="173"/>
    </row>
    <row r="15" spans="1:14" ht="12.75">
      <c r="A15" s="42" t="s">
        <v>75</v>
      </c>
      <c r="B15" s="34"/>
      <c r="C15" s="21"/>
      <c r="D15" s="21"/>
      <c r="E15" s="44"/>
      <c r="F15" s="139"/>
      <c r="G15" s="44">
        <v>32.18</v>
      </c>
      <c r="H15" s="44"/>
      <c r="I15" s="44"/>
      <c r="J15" s="44"/>
      <c r="K15" s="44"/>
      <c r="L15" s="189">
        <f t="shared" si="0"/>
        <v>32.18</v>
      </c>
      <c r="M15" s="174"/>
      <c r="N15" s="174"/>
    </row>
    <row r="16" spans="1:12" ht="12.75">
      <c r="A16" s="42" t="s">
        <v>77</v>
      </c>
      <c r="B16" s="34"/>
      <c r="C16" s="21"/>
      <c r="D16" s="21"/>
      <c r="E16" s="21"/>
      <c r="F16" s="43"/>
      <c r="G16" s="43"/>
      <c r="H16" s="21"/>
      <c r="I16" s="43"/>
      <c r="J16" s="43">
        <v>7719.22</v>
      </c>
      <c r="K16" s="44"/>
      <c r="L16" s="189">
        <f t="shared" si="0"/>
        <v>7719.22</v>
      </c>
    </row>
    <row r="17" spans="1:12" ht="14.25">
      <c r="A17" s="59" t="s">
        <v>79</v>
      </c>
      <c r="B17" s="34"/>
      <c r="C17" s="21"/>
      <c r="D17" s="21"/>
      <c r="E17" s="21"/>
      <c r="F17" s="36"/>
      <c r="G17" s="44"/>
      <c r="H17" s="44"/>
      <c r="I17" s="44"/>
      <c r="J17" s="44"/>
      <c r="K17" s="44"/>
      <c r="L17" s="189">
        <f t="shared" si="0"/>
        <v>0</v>
      </c>
    </row>
    <row r="18" spans="1:12" ht="12.75">
      <c r="A18" s="42" t="s">
        <v>81</v>
      </c>
      <c r="B18" s="34"/>
      <c r="C18" s="33"/>
      <c r="D18" s="21"/>
      <c r="E18" s="21"/>
      <c r="F18" s="44"/>
      <c r="G18" s="44"/>
      <c r="H18" s="44"/>
      <c r="I18" s="44"/>
      <c r="J18" s="44"/>
      <c r="K18" s="44"/>
      <c r="L18" s="189">
        <f t="shared" si="0"/>
        <v>0</v>
      </c>
    </row>
    <row r="19" spans="1:12" ht="12.75">
      <c r="A19" s="42" t="s">
        <v>74</v>
      </c>
      <c r="B19" s="34"/>
      <c r="C19" s="21"/>
      <c r="D19" s="279"/>
      <c r="E19" s="279"/>
      <c r="F19" s="279"/>
      <c r="G19" s="279"/>
      <c r="H19" s="44"/>
      <c r="I19" s="44"/>
      <c r="J19" s="44"/>
      <c r="K19" s="44"/>
      <c r="L19" s="189">
        <f t="shared" si="0"/>
        <v>0</v>
      </c>
    </row>
    <row r="20" spans="1:12" ht="12.75">
      <c r="A20" s="42" t="s">
        <v>155</v>
      </c>
      <c r="B20" s="43"/>
      <c r="C20" s="44"/>
      <c r="D20" s="44"/>
      <c r="E20" s="21"/>
      <c r="F20" s="21"/>
      <c r="G20" s="21"/>
      <c r="H20" s="44"/>
      <c r="I20" s="44"/>
      <c r="J20" s="44"/>
      <c r="K20" s="44"/>
      <c r="L20" s="189">
        <f t="shared" si="0"/>
        <v>0</v>
      </c>
    </row>
    <row r="21" spans="1:12" ht="12.75">
      <c r="A21" s="42" t="s">
        <v>167</v>
      </c>
      <c r="B21" s="43"/>
      <c r="C21" s="44"/>
      <c r="D21" s="21"/>
      <c r="E21" s="44"/>
      <c r="F21" s="21"/>
      <c r="G21" s="44">
        <v>170</v>
      </c>
      <c r="H21" s="44"/>
      <c r="I21" s="44"/>
      <c r="J21" s="44"/>
      <c r="K21" s="44"/>
      <c r="L21" s="189">
        <f t="shared" si="0"/>
        <v>170</v>
      </c>
    </row>
    <row r="22" spans="1:12" ht="12.75">
      <c r="A22" s="42" t="s">
        <v>163</v>
      </c>
      <c r="B22" s="43"/>
      <c r="C22" s="44"/>
      <c r="D22" s="44"/>
      <c r="E22" s="44"/>
      <c r="F22" s="44"/>
      <c r="G22" s="44"/>
      <c r="H22" s="44"/>
      <c r="I22" s="44"/>
      <c r="J22" s="44"/>
      <c r="L22" s="189">
        <f t="shared" si="0"/>
        <v>0</v>
      </c>
    </row>
    <row r="23" spans="1:12" ht="12.75">
      <c r="A23" s="47" t="s">
        <v>103</v>
      </c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189">
        <f t="shared" si="0"/>
        <v>0</v>
      </c>
    </row>
    <row r="24" spans="1:12" ht="12.75">
      <c r="A24" s="42" t="s">
        <v>90</v>
      </c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171">
        <f t="shared" si="0"/>
        <v>0</v>
      </c>
    </row>
    <row r="25" spans="1:12" ht="12.75">
      <c r="A25" s="25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171">
        <f t="shared" si="0"/>
        <v>0</v>
      </c>
    </row>
    <row r="26" spans="1:12" ht="12.75">
      <c r="A26" s="221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171">
        <f t="shared" si="0"/>
        <v>0</v>
      </c>
    </row>
    <row r="27" spans="1:12" ht="13.5" thickBot="1">
      <c r="A27" s="56"/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171">
        <f t="shared" si="0"/>
        <v>0</v>
      </c>
    </row>
    <row r="28" spans="1:12" ht="13.5" thickBot="1">
      <c r="A28" s="104" t="s">
        <v>55</v>
      </c>
      <c r="B28" s="61">
        <f aca="true" t="shared" si="1" ref="B28:L28">SUM(B13:B27)</f>
        <v>57888.34</v>
      </c>
      <c r="C28" s="61">
        <f t="shared" si="1"/>
        <v>13924.3</v>
      </c>
      <c r="D28" s="61">
        <f t="shared" si="1"/>
        <v>0</v>
      </c>
      <c r="E28" s="61">
        <f t="shared" si="1"/>
        <v>0</v>
      </c>
      <c r="F28" s="61">
        <f t="shared" si="1"/>
        <v>0</v>
      </c>
      <c r="G28" s="61">
        <f t="shared" si="1"/>
        <v>202.18</v>
      </c>
      <c r="H28" s="61">
        <f t="shared" si="1"/>
        <v>0</v>
      </c>
      <c r="I28" s="61">
        <f t="shared" si="1"/>
        <v>0</v>
      </c>
      <c r="J28" s="61">
        <f t="shared" si="1"/>
        <v>7719.22</v>
      </c>
      <c r="K28" s="61">
        <f t="shared" si="1"/>
        <v>0</v>
      </c>
      <c r="L28" s="61">
        <f t="shared" si="1"/>
        <v>79734.04</v>
      </c>
    </row>
    <row r="29" spans="1:12" ht="12.75">
      <c r="A29" s="127" t="s">
        <v>10</v>
      </c>
      <c r="B29" s="128"/>
      <c r="C29" s="129"/>
      <c r="D29" s="129"/>
      <c r="E29" s="129"/>
      <c r="F29" s="129"/>
      <c r="G29" s="129"/>
      <c r="H29" s="129"/>
      <c r="I29" s="129"/>
      <c r="J29" s="129"/>
      <c r="K29" s="129"/>
      <c r="L29" s="130"/>
    </row>
    <row r="30" spans="1:12" ht="13.5" thickBot="1">
      <c r="A30" s="131"/>
      <c r="B30" s="132">
        <f aca="true" t="shared" si="2" ref="B30:L30">B12+B28</f>
        <v>57888.34</v>
      </c>
      <c r="C30" s="132">
        <f t="shared" si="2"/>
        <v>13924.3</v>
      </c>
      <c r="D30" s="132">
        <f t="shared" si="2"/>
        <v>0</v>
      </c>
      <c r="E30" s="132">
        <f t="shared" si="2"/>
        <v>0</v>
      </c>
      <c r="F30" s="132">
        <f t="shared" si="2"/>
        <v>0</v>
      </c>
      <c r="G30" s="132">
        <f t="shared" si="2"/>
        <v>202.18</v>
      </c>
      <c r="H30" s="132">
        <f t="shared" si="2"/>
        <v>0</v>
      </c>
      <c r="I30" s="132">
        <f t="shared" si="2"/>
        <v>0</v>
      </c>
      <c r="J30" s="132">
        <f t="shared" si="2"/>
        <v>7719.22</v>
      </c>
      <c r="K30" s="132">
        <f t="shared" si="2"/>
        <v>0</v>
      </c>
      <c r="L30" s="133">
        <f t="shared" si="2"/>
        <v>79734.04</v>
      </c>
    </row>
    <row r="31" spans="1:12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</sheetData>
  <sheetProtection/>
  <mergeCells count="11">
    <mergeCell ref="A1:D1"/>
    <mergeCell ref="K1:L1"/>
    <mergeCell ref="A2:D2"/>
    <mergeCell ref="K3:L3"/>
    <mergeCell ref="A9:A10"/>
    <mergeCell ref="B9:K9"/>
    <mergeCell ref="L9:L10"/>
    <mergeCell ref="B5:C5"/>
    <mergeCell ref="A7:D7"/>
    <mergeCell ref="F5:J5"/>
    <mergeCell ref="F6:J6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33"/>
  <sheetViews>
    <sheetView zoomScale="120" zoomScaleNormal="120" zoomScalePageLayoutView="0" workbookViewId="0" topLeftCell="A5">
      <selection activeCell="K16" sqref="K16"/>
    </sheetView>
  </sheetViews>
  <sheetFormatPr defaultColWidth="9.00390625" defaultRowHeight="12.75"/>
  <cols>
    <col min="1" max="1" width="14.375" style="0" customWidth="1"/>
    <col min="2" max="2" width="12.25390625" style="0" customWidth="1"/>
    <col min="3" max="3" width="13.625" style="0" customWidth="1"/>
    <col min="4" max="4" width="11.25390625" style="0" customWidth="1"/>
    <col min="5" max="5" width="11.625" style="0" customWidth="1"/>
    <col min="6" max="6" width="11.00390625" style="0" customWidth="1"/>
    <col min="7" max="7" width="11.25390625" style="0" customWidth="1"/>
    <col min="9" max="9" width="10.875" style="0" customWidth="1"/>
    <col min="10" max="10" width="9.875" style="0" customWidth="1"/>
    <col min="11" max="11" width="12.875" style="0" customWidth="1"/>
    <col min="12" max="12" width="14.25390625" style="0" customWidth="1"/>
    <col min="13" max="13" width="14.875" style="0" customWidth="1"/>
    <col min="14" max="14" width="13.7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19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4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  <c r="N10" s="174"/>
    </row>
    <row r="11" spans="1:14" ht="13.5" thickBot="1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11</v>
      </c>
      <c r="J11" s="112">
        <v>12</v>
      </c>
      <c r="K11" s="112">
        <v>13</v>
      </c>
      <c r="L11" s="112">
        <v>16</v>
      </c>
      <c r="M11" s="112">
        <v>18</v>
      </c>
      <c r="N11" s="174"/>
    </row>
    <row r="12" spans="1:14" ht="15.75" thickBot="1">
      <c r="A12" s="140" t="s">
        <v>49</v>
      </c>
      <c r="B12" s="141">
        <v>0</v>
      </c>
      <c r="C12" s="141">
        <v>0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228">
        <f aca="true" t="shared" si="0" ref="M12:M29">SUM(B12:L12)</f>
        <v>0</v>
      </c>
      <c r="N12" s="174"/>
    </row>
    <row r="13" spans="1:14" ht="14.25">
      <c r="A13" s="37" t="s">
        <v>76</v>
      </c>
      <c r="B13" s="36">
        <v>57906.68</v>
      </c>
      <c r="C13" s="36">
        <v>12426.96</v>
      </c>
      <c r="D13" s="36"/>
      <c r="E13" s="36"/>
      <c r="F13" s="38"/>
      <c r="G13" s="36"/>
      <c r="H13" s="36"/>
      <c r="I13" s="36"/>
      <c r="J13" s="36"/>
      <c r="K13" s="36"/>
      <c r="L13" s="36"/>
      <c r="M13" s="189">
        <f t="shared" si="0"/>
        <v>70333.64</v>
      </c>
      <c r="N13" s="173"/>
    </row>
    <row r="14" spans="1:14" ht="14.25">
      <c r="A14" s="37" t="s">
        <v>131</v>
      </c>
      <c r="B14" s="36"/>
      <c r="C14" s="36"/>
      <c r="D14" s="36"/>
      <c r="E14" s="36"/>
      <c r="F14" s="38"/>
      <c r="G14" s="36"/>
      <c r="H14" s="36"/>
      <c r="I14" s="36"/>
      <c r="J14" s="36"/>
      <c r="K14" s="36"/>
      <c r="L14" s="36"/>
      <c r="M14" s="189">
        <f t="shared" si="0"/>
        <v>0</v>
      </c>
      <c r="N14" s="173"/>
    </row>
    <row r="15" spans="1:14" ht="14.25">
      <c r="A15" s="37" t="s">
        <v>75</v>
      </c>
      <c r="B15" s="261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189">
        <f t="shared" si="0"/>
        <v>0</v>
      </c>
      <c r="N15" s="174"/>
    </row>
    <row r="16" spans="1:14" ht="14.25">
      <c r="A16" s="37" t="s">
        <v>77</v>
      </c>
      <c r="B16" s="261"/>
      <c r="C16" s="36"/>
      <c r="D16" s="36"/>
      <c r="E16" s="36"/>
      <c r="F16" s="261"/>
      <c r="G16" s="261"/>
      <c r="H16" s="36"/>
      <c r="I16" s="261"/>
      <c r="J16" s="261"/>
      <c r="K16" s="261">
        <v>9780.33</v>
      </c>
      <c r="L16" s="36"/>
      <c r="M16" s="189">
        <f t="shared" si="0"/>
        <v>9780.33</v>
      </c>
      <c r="N16" s="174"/>
    </row>
    <row r="17" spans="1:14" ht="14.25">
      <c r="A17" s="260" t="s">
        <v>79</v>
      </c>
      <c r="B17" s="261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189">
        <f t="shared" si="0"/>
        <v>0</v>
      </c>
      <c r="N17" s="174"/>
    </row>
    <row r="18" spans="1:14" ht="14.25">
      <c r="A18" s="37" t="s">
        <v>81</v>
      </c>
      <c r="B18" s="261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189">
        <f t="shared" si="0"/>
        <v>0</v>
      </c>
      <c r="N18" s="174"/>
    </row>
    <row r="19" spans="1:14" ht="14.25">
      <c r="A19" s="37" t="s">
        <v>85</v>
      </c>
      <c r="B19" s="261"/>
      <c r="C19" s="37"/>
      <c r="D19" s="36"/>
      <c r="E19" s="36"/>
      <c r="F19" s="261"/>
      <c r="G19" s="36"/>
      <c r="H19" s="36"/>
      <c r="I19" s="36"/>
      <c r="J19" s="36"/>
      <c r="K19" s="36"/>
      <c r="L19" s="36"/>
      <c r="M19" s="189">
        <f t="shared" si="0"/>
        <v>0</v>
      </c>
      <c r="N19" s="174"/>
    </row>
    <row r="20" spans="1:14" ht="14.25">
      <c r="A20" s="37" t="s">
        <v>100</v>
      </c>
      <c r="B20" s="261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189">
        <f t="shared" si="0"/>
        <v>0</v>
      </c>
      <c r="N20" s="174"/>
    </row>
    <row r="21" spans="1:14" ht="14.25">
      <c r="A21" s="37" t="s">
        <v>92</v>
      </c>
      <c r="B21" s="261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189">
        <f t="shared" si="0"/>
        <v>0</v>
      </c>
      <c r="N21" s="174"/>
    </row>
    <row r="22" spans="1:14" ht="14.25">
      <c r="A22" s="37" t="s">
        <v>140</v>
      </c>
      <c r="B22" s="261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189">
        <f t="shared" si="0"/>
        <v>0</v>
      </c>
      <c r="N22" s="174"/>
    </row>
    <row r="23" spans="1:14" ht="14.25">
      <c r="A23" s="37" t="s">
        <v>99</v>
      </c>
      <c r="B23" s="261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189">
        <f t="shared" si="0"/>
        <v>0</v>
      </c>
      <c r="N23" s="174"/>
    </row>
    <row r="24" spans="1:14" ht="14.25">
      <c r="A24" s="37" t="s">
        <v>103</v>
      </c>
      <c r="B24" s="261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189">
        <f t="shared" si="0"/>
        <v>0</v>
      </c>
      <c r="N24" s="174"/>
    </row>
    <row r="25" spans="1:13" ht="14.25">
      <c r="A25" s="263" t="s">
        <v>155</v>
      </c>
      <c r="B25" s="261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89">
        <f t="shared" si="0"/>
        <v>0</v>
      </c>
    </row>
    <row r="26" spans="1:13" ht="14.25">
      <c r="A26" s="263" t="s">
        <v>90</v>
      </c>
      <c r="B26" s="261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189">
        <f t="shared" si="0"/>
        <v>0</v>
      </c>
    </row>
    <row r="27" spans="1:13" ht="14.25">
      <c r="A27" s="37"/>
      <c r="B27" s="261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189">
        <f t="shared" si="0"/>
        <v>0</v>
      </c>
    </row>
    <row r="28" spans="1:13" ht="14.25">
      <c r="A28" s="263"/>
      <c r="B28" s="261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189">
        <f t="shared" si="0"/>
        <v>0</v>
      </c>
    </row>
    <row r="29" spans="1:13" ht="13.5" thickBot="1">
      <c r="A29" s="56"/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189">
        <f t="shared" si="0"/>
        <v>0</v>
      </c>
    </row>
    <row r="30" spans="1:13" ht="13.5" thickBot="1">
      <c r="A30" s="104" t="s">
        <v>55</v>
      </c>
      <c r="B30" s="61">
        <f>SUM(B13:B29)</f>
        <v>57906.68</v>
      </c>
      <c r="C30" s="61">
        <f aca="true" t="shared" si="1" ref="C30:L30">SUM(C13:C29)</f>
        <v>12426.96</v>
      </c>
      <c r="D30" s="61">
        <f t="shared" si="1"/>
        <v>0</v>
      </c>
      <c r="E30" s="61">
        <f t="shared" si="1"/>
        <v>0</v>
      </c>
      <c r="F30" s="61">
        <f t="shared" si="1"/>
        <v>0</v>
      </c>
      <c r="G30" s="61">
        <f t="shared" si="1"/>
        <v>0</v>
      </c>
      <c r="H30" s="61">
        <f t="shared" si="1"/>
        <v>0</v>
      </c>
      <c r="I30" s="61">
        <f t="shared" si="1"/>
        <v>0</v>
      </c>
      <c r="J30" s="61">
        <f t="shared" si="1"/>
        <v>0</v>
      </c>
      <c r="K30" s="61">
        <f t="shared" si="1"/>
        <v>9780.33</v>
      </c>
      <c r="L30" s="61">
        <f t="shared" si="1"/>
        <v>0</v>
      </c>
      <c r="M30" s="219">
        <f>SUM(M13:M29)</f>
        <v>80113.97</v>
      </c>
    </row>
    <row r="31" spans="1:13" ht="12.75">
      <c r="A31" s="127" t="s">
        <v>10</v>
      </c>
      <c r="B31" s="128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30"/>
    </row>
    <row r="32" spans="1:13" ht="13.5" thickBot="1">
      <c r="A32" s="131"/>
      <c r="B32" s="132">
        <f aca="true" t="shared" si="2" ref="B32:L32">B12+B30</f>
        <v>57906.68</v>
      </c>
      <c r="C32" s="132">
        <f t="shared" si="2"/>
        <v>12426.96</v>
      </c>
      <c r="D32" s="132">
        <f t="shared" si="2"/>
        <v>0</v>
      </c>
      <c r="E32" s="132">
        <f t="shared" si="2"/>
        <v>0</v>
      </c>
      <c r="F32" s="132">
        <f t="shared" si="2"/>
        <v>0</v>
      </c>
      <c r="G32" s="132">
        <f t="shared" si="2"/>
        <v>0</v>
      </c>
      <c r="H32" s="132">
        <f t="shared" si="2"/>
        <v>0</v>
      </c>
      <c r="I32" s="132">
        <f t="shared" si="2"/>
        <v>0</v>
      </c>
      <c r="J32" s="132">
        <f t="shared" si="2"/>
        <v>0</v>
      </c>
      <c r="K32" s="132">
        <f t="shared" si="2"/>
        <v>9780.33</v>
      </c>
      <c r="L32" s="132">
        <f t="shared" si="2"/>
        <v>0</v>
      </c>
      <c r="M32" s="133">
        <f>M12+M30</f>
        <v>80113.97</v>
      </c>
    </row>
    <row r="33" spans="1:13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</sheetData>
  <sheetProtection/>
  <mergeCells count="11"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F6:K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4"/>
  <sheetViews>
    <sheetView zoomScale="130" zoomScaleNormal="130" zoomScalePageLayoutView="0" workbookViewId="0" topLeftCell="A6">
      <selection activeCell="G24" sqref="G24"/>
    </sheetView>
  </sheetViews>
  <sheetFormatPr defaultColWidth="9.00390625" defaultRowHeight="12.75"/>
  <cols>
    <col min="1" max="1" width="14.625" style="0" customWidth="1"/>
    <col min="2" max="2" width="13.75390625" style="0" customWidth="1"/>
    <col min="3" max="3" width="11.75390625" style="0" customWidth="1"/>
    <col min="4" max="4" width="11.00390625" style="0" customWidth="1"/>
    <col min="5" max="5" width="9.25390625" style="0" customWidth="1"/>
    <col min="6" max="6" width="12.25390625" style="0" customWidth="1"/>
    <col min="7" max="7" width="11.625" style="0" customWidth="1"/>
    <col min="8" max="8" width="9.00390625" style="0" customWidth="1"/>
    <col min="9" max="9" width="11.25390625" style="0" customWidth="1"/>
    <col min="10" max="10" width="9.875" style="0" customWidth="1"/>
    <col min="11" max="12" width="12.125" style="0" customWidth="1"/>
    <col min="13" max="13" width="12.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20</v>
      </c>
      <c r="C6" s="79"/>
      <c r="D6" s="80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11</v>
      </c>
      <c r="J11" s="112">
        <v>12</v>
      </c>
      <c r="K11" s="112">
        <v>13</v>
      </c>
      <c r="L11" s="112">
        <v>16</v>
      </c>
      <c r="M11" s="112">
        <v>18</v>
      </c>
    </row>
    <row r="12" spans="1:13" ht="15.75" thickBot="1">
      <c r="A12" s="142" t="s">
        <v>49</v>
      </c>
      <c r="B12" s="143">
        <v>0</v>
      </c>
      <c r="C12" s="143">
        <v>0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4">
        <f>SUM(B12:L12)</f>
        <v>0</v>
      </c>
    </row>
    <row r="13" spans="1:13" ht="14.25">
      <c r="A13" s="276" t="s">
        <v>76</v>
      </c>
      <c r="B13" s="55">
        <v>57698.94</v>
      </c>
      <c r="C13" s="38">
        <v>13147.34</v>
      </c>
      <c r="D13" s="38"/>
      <c r="E13" s="38"/>
      <c r="F13" s="38"/>
      <c r="G13" s="36"/>
      <c r="H13" s="36"/>
      <c r="I13" s="36"/>
      <c r="J13" s="36"/>
      <c r="K13" s="36"/>
      <c r="L13" s="38"/>
      <c r="M13" s="49">
        <f aca="true" t="shared" si="0" ref="M13:M26">SUM(A13:L13)</f>
        <v>70846.28</v>
      </c>
    </row>
    <row r="14" spans="1:13" ht="14.25">
      <c r="A14" s="276" t="s">
        <v>132</v>
      </c>
      <c r="B14" s="55"/>
      <c r="C14" s="38"/>
      <c r="D14" s="38"/>
      <c r="E14" s="38"/>
      <c r="F14" s="38"/>
      <c r="G14" s="36"/>
      <c r="H14" s="36"/>
      <c r="I14" s="36"/>
      <c r="J14" s="36"/>
      <c r="K14" s="36"/>
      <c r="L14" s="38"/>
      <c r="M14" s="49">
        <f t="shared" si="0"/>
        <v>0</v>
      </c>
    </row>
    <row r="15" spans="1:13" ht="14.25">
      <c r="A15" s="276" t="s">
        <v>75</v>
      </c>
      <c r="B15" s="261"/>
      <c r="C15" s="36"/>
      <c r="D15" s="36"/>
      <c r="E15" s="261"/>
      <c r="F15" s="261"/>
      <c r="G15" s="261">
        <v>230.91</v>
      </c>
      <c r="H15" s="261"/>
      <c r="I15" s="261"/>
      <c r="J15" s="261"/>
      <c r="K15" s="261"/>
      <c r="L15" s="261"/>
      <c r="M15" s="49">
        <f t="shared" si="0"/>
        <v>230.91</v>
      </c>
    </row>
    <row r="16" spans="1:13" ht="14.25">
      <c r="A16" s="276" t="s">
        <v>77</v>
      </c>
      <c r="B16" s="261"/>
      <c r="C16" s="36"/>
      <c r="D16" s="36"/>
      <c r="E16" s="36"/>
      <c r="F16" s="36"/>
      <c r="G16" s="36"/>
      <c r="H16" s="36"/>
      <c r="I16" s="36"/>
      <c r="J16" s="36"/>
      <c r="K16" s="36">
        <v>7315.96</v>
      </c>
      <c r="L16" s="36"/>
      <c r="M16" s="49">
        <f t="shared" si="0"/>
        <v>7315.96</v>
      </c>
    </row>
    <row r="17" spans="1:13" ht="14.25">
      <c r="A17" s="315" t="s">
        <v>79</v>
      </c>
      <c r="B17" s="261"/>
      <c r="C17" s="36"/>
      <c r="D17" s="36"/>
      <c r="E17" s="36"/>
      <c r="F17" s="36"/>
      <c r="G17" s="36"/>
      <c r="H17" s="36"/>
      <c r="I17" s="36"/>
      <c r="J17" s="36"/>
      <c r="K17" s="36"/>
      <c r="L17" s="261"/>
      <c r="M17" s="49">
        <f t="shared" si="0"/>
        <v>0</v>
      </c>
    </row>
    <row r="18" spans="1:13" ht="14.25">
      <c r="A18" s="276" t="s">
        <v>81</v>
      </c>
      <c r="B18" s="261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49">
        <f t="shared" si="0"/>
        <v>0</v>
      </c>
    </row>
    <row r="19" spans="1:13" ht="14.25">
      <c r="A19" s="276" t="s">
        <v>159</v>
      </c>
      <c r="B19" s="261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49">
        <f t="shared" si="0"/>
        <v>0</v>
      </c>
    </row>
    <row r="20" spans="1:13" ht="14.25">
      <c r="A20" s="276" t="s">
        <v>91</v>
      </c>
      <c r="B20" s="261"/>
      <c r="C20" s="37"/>
      <c r="D20" s="36"/>
      <c r="E20" s="36"/>
      <c r="F20" s="36"/>
      <c r="G20" s="36"/>
      <c r="H20" s="36"/>
      <c r="I20" s="36"/>
      <c r="J20" s="36"/>
      <c r="K20" s="36"/>
      <c r="L20" s="36"/>
      <c r="M20" s="49">
        <f t="shared" si="0"/>
        <v>0</v>
      </c>
    </row>
    <row r="21" spans="1:13" ht="14.25">
      <c r="A21" s="276" t="s">
        <v>103</v>
      </c>
      <c r="B21" s="261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49">
        <f t="shared" si="0"/>
        <v>0</v>
      </c>
    </row>
    <row r="22" spans="1:13" ht="14.25">
      <c r="A22" s="276" t="s">
        <v>137</v>
      </c>
      <c r="B22" s="261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49">
        <f t="shared" si="0"/>
        <v>0</v>
      </c>
    </row>
    <row r="23" spans="1:13" ht="14.25">
      <c r="A23" s="276" t="s">
        <v>103</v>
      </c>
      <c r="B23" s="189"/>
      <c r="C23" s="212"/>
      <c r="D23" s="212"/>
      <c r="E23" s="212"/>
      <c r="F23" s="212"/>
      <c r="G23" s="212"/>
      <c r="H23" s="212"/>
      <c r="I23" s="212"/>
      <c r="J23" s="44"/>
      <c r="K23" s="44"/>
      <c r="L23" s="44"/>
      <c r="M23" s="49">
        <f t="shared" si="0"/>
        <v>0</v>
      </c>
    </row>
    <row r="24" spans="1:13" ht="14.25">
      <c r="A24" s="276" t="s">
        <v>165</v>
      </c>
      <c r="B24" s="189"/>
      <c r="C24" s="212"/>
      <c r="D24" s="212"/>
      <c r="E24" s="212"/>
      <c r="F24" s="212"/>
      <c r="G24" s="212">
        <v>200</v>
      </c>
      <c r="H24" s="212"/>
      <c r="I24" s="212"/>
      <c r="J24" s="44"/>
      <c r="K24" s="44"/>
      <c r="L24" s="44"/>
      <c r="M24" s="49">
        <f t="shared" si="0"/>
        <v>200</v>
      </c>
    </row>
    <row r="25" spans="1:13" ht="14.25">
      <c r="A25" s="314" t="s">
        <v>90</v>
      </c>
      <c r="B25" s="189"/>
      <c r="C25" s="212"/>
      <c r="D25" s="212"/>
      <c r="E25" s="212"/>
      <c r="F25" s="212"/>
      <c r="G25" s="212"/>
      <c r="H25" s="212"/>
      <c r="I25" s="212"/>
      <c r="J25" s="44"/>
      <c r="K25" s="44"/>
      <c r="L25" s="44"/>
      <c r="M25" s="49">
        <f t="shared" si="0"/>
        <v>0</v>
      </c>
    </row>
    <row r="26" spans="1:13" ht="15" thickBot="1">
      <c r="A26" s="314" t="s">
        <v>83</v>
      </c>
      <c r="B26" s="189"/>
      <c r="C26" s="212"/>
      <c r="D26" s="212"/>
      <c r="E26" s="212"/>
      <c r="F26" s="212"/>
      <c r="G26" s="212"/>
      <c r="H26" s="212"/>
      <c r="I26" s="212"/>
      <c r="J26" s="44"/>
      <c r="K26" s="44"/>
      <c r="L26" s="44"/>
      <c r="M26" s="49">
        <f t="shared" si="0"/>
        <v>0</v>
      </c>
    </row>
    <row r="27" spans="1:13" ht="15" thickBot="1">
      <c r="A27" s="104" t="s">
        <v>55</v>
      </c>
      <c r="B27" s="149">
        <f aca="true" t="shared" si="1" ref="B27:M27">SUM(B13:B26)</f>
        <v>57698.94</v>
      </c>
      <c r="C27" s="149">
        <f t="shared" si="1"/>
        <v>13147.34</v>
      </c>
      <c r="D27" s="149">
        <f t="shared" si="1"/>
        <v>0</v>
      </c>
      <c r="E27" s="149">
        <f t="shared" si="1"/>
        <v>0</v>
      </c>
      <c r="F27" s="149">
        <f t="shared" si="1"/>
        <v>0</v>
      </c>
      <c r="G27" s="149">
        <f t="shared" si="1"/>
        <v>430.90999999999997</v>
      </c>
      <c r="H27" s="149">
        <f t="shared" si="1"/>
        <v>0</v>
      </c>
      <c r="I27" s="149">
        <f t="shared" si="1"/>
        <v>0</v>
      </c>
      <c r="J27" s="149">
        <f t="shared" si="1"/>
        <v>0</v>
      </c>
      <c r="K27" s="149">
        <f t="shared" si="1"/>
        <v>7315.96</v>
      </c>
      <c r="L27" s="149">
        <f t="shared" si="1"/>
        <v>0</v>
      </c>
      <c r="M27" s="149">
        <f t="shared" si="1"/>
        <v>78593.15000000001</v>
      </c>
    </row>
    <row r="28" spans="1:13" ht="15">
      <c r="A28" s="151" t="s">
        <v>10</v>
      </c>
      <c r="B28" s="152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4"/>
    </row>
    <row r="29" spans="1:13" ht="15.75" thickBot="1">
      <c r="A29" s="155"/>
      <c r="B29" s="156">
        <f aca="true" t="shared" si="2" ref="B29:M29">B12+B27</f>
        <v>57698.94</v>
      </c>
      <c r="C29" s="156">
        <f t="shared" si="2"/>
        <v>13147.34</v>
      </c>
      <c r="D29" s="156">
        <f t="shared" si="2"/>
        <v>0</v>
      </c>
      <c r="E29" s="156">
        <f t="shared" si="2"/>
        <v>0</v>
      </c>
      <c r="F29" s="156">
        <f t="shared" si="2"/>
        <v>0</v>
      </c>
      <c r="G29" s="156">
        <f t="shared" si="2"/>
        <v>430.90999999999997</v>
      </c>
      <c r="H29" s="156">
        <f t="shared" si="2"/>
        <v>0</v>
      </c>
      <c r="I29" s="156">
        <f t="shared" si="2"/>
        <v>0</v>
      </c>
      <c r="J29" s="156">
        <f t="shared" si="2"/>
        <v>0</v>
      </c>
      <c r="K29" s="156">
        <f t="shared" si="2"/>
        <v>7315.96</v>
      </c>
      <c r="L29" s="156">
        <f t="shared" si="2"/>
        <v>0</v>
      </c>
      <c r="M29" s="158">
        <f t="shared" si="2"/>
        <v>78593.15000000001</v>
      </c>
    </row>
    <row r="30" spans="1:13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</sheetData>
  <sheetProtection/>
  <mergeCells count="11"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F6:K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28"/>
  <sheetViews>
    <sheetView zoomScale="130" zoomScaleNormal="130" zoomScalePageLayoutView="0" workbookViewId="0" topLeftCell="A4">
      <selection activeCell="B10" sqref="B10"/>
    </sheetView>
  </sheetViews>
  <sheetFormatPr defaultColWidth="9.00390625" defaultRowHeight="12.75"/>
  <cols>
    <col min="1" max="1" width="12.625" style="0" customWidth="1"/>
    <col min="2" max="2" width="13.75390625" style="0" customWidth="1"/>
    <col min="3" max="3" width="12.375" style="0" customWidth="1"/>
    <col min="4" max="4" width="10.875" style="0" customWidth="1"/>
    <col min="5" max="5" width="9.25390625" style="0" bestFit="1" customWidth="1"/>
    <col min="6" max="6" width="12.875" style="0" customWidth="1"/>
    <col min="7" max="7" width="9.25390625" style="0" bestFit="1" customWidth="1"/>
    <col min="8" max="8" width="7.875" style="0" customWidth="1"/>
    <col min="9" max="9" width="10.75390625" style="0" customWidth="1"/>
    <col min="10" max="10" width="7.625" style="0" customWidth="1"/>
    <col min="11" max="11" width="11.25390625" style="0" customWidth="1"/>
    <col min="12" max="12" width="13.125" style="0" customWidth="1"/>
    <col min="13" max="13" width="13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21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4" ht="13.5" thickBot="1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11</v>
      </c>
      <c r="J11" s="112">
        <v>12</v>
      </c>
      <c r="K11" s="112">
        <v>13</v>
      </c>
      <c r="L11" s="112">
        <v>16</v>
      </c>
      <c r="M11" s="112">
        <v>18</v>
      </c>
      <c r="N11" s="31"/>
    </row>
    <row r="12" spans="1:14" ht="15.75" thickBot="1">
      <c r="A12" s="159" t="s">
        <v>49</v>
      </c>
      <c r="B12" s="256">
        <v>0</v>
      </c>
      <c r="C12" s="256">
        <v>0</v>
      </c>
      <c r="D12" s="256">
        <v>0</v>
      </c>
      <c r="E12" s="256">
        <v>0</v>
      </c>
      <c r="F12" s="256">
        <v>0</v>
      </c>
      <c r="G12" s="256">
        <v>0</v>
      </c>
      <c r="H12" s="256">
        <v>0</v>
      </c>
      <c r="I12" s="256">
        <v>0</v>
      </c>
      <c r="J12" s="256">
        <v>0</v>
      </c>
      <c r="K12" s="256">
        <v>0</v>
      </c>
      <c r="L12" s="256">
        <v>0</v>
      </c>
      <c r="M12" s="161">
        <f aca="true" t="shared" si="0" ref="M12:M25">SUM(B12:L12)</f>
        <v>0</v>
      </c>
      <c r="N12" s="28"/>
    </row>
    <row r="13" spans="1:14" ht="14.25">
      <c r="A13" s="315" t="s">
        <v>76</v>
      </c>
      <c r="B13" s="275">
        <v>62016.89</v>
      </c>
      <c r="C13" s="274">
        <v>15476.99</v>
      </c>
      <c r="D13" s="274"/>
      <c r="E13" s="274"/>
      <c r="F13" s="274"/>
      <c r="G13" s="274"/>
      <c r="H13" s="274"/>
      <c r="I13" s="274"/>
      <c r="J13" s="274"/>
      <c r="K13" s="274"/>
      <c r="L13" s="273"/>
      <c r="M13" s="49">
        <f t="shared" si="0"/>
        <v>77493.88</v>
      </c>
      <c r="N13" s="28"/>
    </row>
    <row r="14" spans="1:14" ht="14.25">
      <c r="A14" s="315" t="s">
        <v>131</v>
      </c>
      <c r="B14" s="275"/>
      <c r="C14" s="274"/>
      <c r="D14" s="274"/>
      <c r="E14" s="274"/>
      <c r="F14" s="274"/>
      <c r="G14" s="274"/>
      <c r="H14" s="274"/>
      <c r="I14" s="274"/>
      <c r="J14" s="274"/>
      <c r="K14" s="274"/>
      <c r="L14" s="273"/>
      <c r="M14" s="49">
        <f t="shared" si="0"/>
        <v>0</v>
      </c>
      <c r="N14" s="28"/>
    </row>
    <row r="15" spans="1:14" ht="14.25">
      <c r="A15" s="276" t="s">
        <v>75</v>
      </c>
      <c r="B15" s="275"/>
      <c r="C15" s="274"/>
      <c r="D15" s="274"/>
      <c r="E15" s="275"/>
      <c r="F15" s="275"/>
      <c r="G15" s="275">
        <v>32.18</v>
      </c>
      <c r="H15" s="274"/>
      <c r="I15" s="275"/>
      <c r="J15" s="275"/>
      <c r="K15" s="275">
        <v>7303.08</v>
      </c>
      <c r="L15" s="275"/>
      <c r="M15" s="49">
        <f t="shared" si="0"/>
        <v>7335.26</v>
      </c>
      <c r="N15" s="28"/>
    </row>
    <row r="16" spans="1:14" ht="14.25">
      <c r="A16" s="276" t="s">
        <v>77</v>
      </c>
      <c r="B16" s="275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49">
        <f t="shared" si="0"/>
        <v>0</v>
      </c>
      <c r="N16" s="28"/>
    </row>
    <row r="17" spans="1:14" ht="14.25">
      <c r="A17" s="315" t="s">
        <v>79</v>
      </c>
      <c r="B17" s="275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49">
        <f t="shared" si="0"/>
        <v>0</v>
      </c>
      <c r="N17" s="28"/>
    </row>
    <row r="18" spans="1:14" ht="14.25">
      <c r="A18" s="276" t="s">
        <v>100</v>
      </c>
      <c r="B18" s="275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49">
        <f t="shared" si="0"/>
        <v>0</v>
      </c>
      <c r="N18" s="28"/>
    </row>
    <row r="19" spans="1:14" ht="14.25">
      <c r="A19" s="276" t="s">
        <v>74</v>
      </c>
      <c r="B19" s="275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49">
        <f t="shared" si="0"/>
        <v>0</v>
      </c>
      <c r="N19" s="28"/>
    </row>
    <row r="20" spans="1:14" ht="14.25">
      <c r="A20" s="276" t="s">
        <v>83</v>
      </c>
      <c r="B20" s="275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49">
        <f t="shared" si="0"/>
        <v>0</v>
      </c>
      <c r="N20" s="28"/>
    </row>
    <row r="21" spans="1:14" ht="14.25">
      <c r="A21" s="276" t="s">
        <v>109</v>
      </c>
      <c r="B21" s="275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49">
        <f t="shared" si="0"/>
        <v>0</v>
      </c>
      <c r="N21" s="28"/>
    </row>
    <row r="22" spans="1:14" ht="14.25">
      <c r="A22" s="276" t="s">
        <v>167</v>
      </c>
      <c r="B22" s="275"/>
      <c r="C22" s="274"/>
      <c r="D22" s="274"/>
      <c r="E22" s="274"/>
      <c r="F22" s="274"/>
      <c r="G22" s="274">
        <v>170</v>
      </c>
      <c r="H22" s="274"/>
      <c r="I22" s="274"/>
      <c r="J22" s="274"/>
      <c r="K22" s="274"/>
      <c r="L22" s="274"/>
      <c r="M22" s="49">
        <f t="shared" si="0"/>
        <v>170</v>
      </c>
      <c r="N22" s="28"/>
    </row>
    <row r="23" spans="1:14" ht="15">
      <c r="A23" s="276" t="s">
        <v>155</v>
      </c>
      <c r="B23" s="281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49">
        <f t="shared" si="0"/>
        <v>0</v>
      </c>
      <c r="N23" s="28"/>
    </row>
    <row r="24" spans="1:14" ht="15.75" thickBot="1">
      <c r="A24" s="276" t="s">
        <v>81</v>
      </c>
      <c r="B24" s="281"/>
      <c r="C24" s="280"/>
      <c r="D24" s="280"/>
      <c r="E24" s="280"/>
      <c r="F24" s="280"/>
      <c r="G24" s="280"/>
      <c r="H24" s="280"/>
      <c r="I24" s="280"/>
      <c r="J24" s="280"/>
      <c r="K24" s="280"/>
      <c r="L24" s="274"/>
      <c r="M24" s="49">
        <f t="shared" si="0"/>
        <v>0</v>
      </c>
      <c r="N24" s="28"/>
    </row>
    <row r="25" spans="1:14" ht="15.75" thickBot="1">
      <c r="A25" s="104" t="s">
        <v>55</v>
      </c>
      <c r="B25" s="146">
        <f aca="true" t="shared" si="1" ref="B25:L25">SUM(B13:B24)</f>
        <v>62016.89</v>
      </c>
      <c r="C25" s="146">
        <f t="shared" si="1"/>
        <v>15476.99</v>
      </c>
      <c r="D25" s="146">
        <f t="shared" si="1"/>
        <v>0</v>
      </c>
      <c r="E25" s="146">
        <f t="shared" si="1"/>
        <v>0</v>
      </c>
      <c r="F25" s="146">
        <f t="shared" si="1"/>
        <v>0</v>
      </c>
      <c r="G25" s="146">
        <f t="shared" si="1"/>
        <v>202.18</v>
      </c>
      <c r="H25" s="146">
        <f t="shared" si="1"/>
        <v>0</v>
      </c>
      <c r="I25" s="146">
        <f t="shared" si="1"/>
        <v>0</v>
      </c>
      <c r="J25" s="146">
        <f t="shared" si="1"/>
        <v>0</v>
      </c>
      <c r="K25" s="146">
        <f t="shared" si="1"/>
        <v>7303.08</v>
      </c>
      <c r="L25" s="146">
        <f t="shared" si="1"/>
        <v>0</v>
      </c>
      <c r="M25" s="147">
        <f t="shared" si="0"/>
        <v>84999.14</v>
      </c>
      <c r="N25" s="28"/>
    </row>
    <row r="26" spans="1:14" ht="15">
      <c r="A26" s="151" t="s">
        <v>10</v>
      </c>
      <c r="B26" s="152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4"/>
      <c r="N26" s="28"/>
    </row>
    <row r="27" spans="1:13" ht="15.75" thickBot="1">
      <c r="A27" s="155"/>
      <c r="B27" s="156">
        <f aca="true" t="shared" si="2" ref="B27:M27">B12+B25</f>
        <v>62016.89</v>
      </c>
      <c r="C27" s="156">
        <f t="shared" si="2"/>
        <v>15476.99</v>
      </c>
      <c r="D27" s="156">
        <f t="shared" si="2"/>
        <v>0</v>
      </c>
      <c r="E27" s="156">
        <f t="shared" si="2"/>
        <v>0</v>
      </c>
      <c r="F27" s="156">
        <f t="shared" si="2"/>
        <v>0</v>
      </c>
      <c r="G27" s="156">
        <f t="shared" si="2"/>
        <v>202.18</v>
      </c>
      <c r="H27" s="156">
        <f t="shared" si="2"/>
        <v>0</v>
      </c>
      <c r="I27" s="156">
        <f t="shared" si="2"/>
        <v>0</v>
      </c>
      <c r="J27" s="156">
        <f t="shared" si="2"/>
        <v>0</v>
      </c>
      <c r="K27" s="156">
        <f t="shared" si="2"/>
        <v>7303.08</v>
      </c>
      <c r="L27" s="156">
        <f t="shared" si="2"/>
        <v>0</v>
      </c>
      <c r="M27" s="158">
        <f t="shared" si="2"/>
        <v>84999.14</v>
      </c>
    </row>
    <row r="28" spans="1:13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</sheetData>
  <sheetProtection/>
  <mergeCells count="11"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F6:K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0"/>
  <sheetViews>
    <sheetView zoomScale="130" zoomScaleNormal="130" zoomScalePageLayoutView="0" workbookViewId="0" topLeftCell="A4">
      <selection activeCell="H24" sqref="H24"/>
    </sheetView>
  </sheetViews>
  <sheetFormatPr defaultColWidth="9.00390625" defaultRowHeight="12.75"/>
  <cols>
    <col min="1" max="1" width="15.125" style="0" customWidth="1"/>
    <col min="2" max="2" width="13.00390625" style="0" customWidth="1"/>
    <col min="3" max="3" width="11.875" style="0" bestFit="1" customWidth="1"/>
    <col min="4" max="4" width="12.625" style="0" customWidth="1"/>
    <col min="5" max="5" width="9.375" style="0" customWidth="1"/>
    <col min="6" max="6" width="13.625" style="0" customWidth="1"/>
    <col min="7" max="7" width="12.125" style="0" customWidth="1"/>
    <col min="8" max="8" width="9.625" style="0" customWidth="1"/>
    <col min="9" max="9" width="11.125" style="0" customWidth="1"/>
    <col min="10" max="10" width="6.125" style="0" customWidth="1"/>
    <col min="11" max="11" width="11.375" style="0" customWidth="1"/>
    <col min="12" max="12" width="14.375" style="0" customWidth="1"/>
    <col min="13" max="13" width="15.1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22</v>
      </c>
      <c r="C6" s="79"/>
      <c r="D6" s="80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11</v>
      </c>
      <c r="J11" s="112">
        <v>12</v>
      </c>
      <c r="K11" s="112">
        <v>13</v>
      </c>
      <c r="L11" s="112">
        <v>16</v>
      </c>
      <c r="M11" s="112">
        <v>18</v>
      </c>
    </row>
    <row r="12" spans="1:13" ht="15.75" thickBot="1">
      <c r="A12" s="159" t="s">
        <v>49</v>
      </c>
      <c r="B12" s="162">
        <v>0</v>
      </c>
      <c r="C12" s="162">
        <v>0</v>
      </c>
      <c r="D12" s="162">
        <v>0</v>
      </c>
      <c r="E12" s="162">
        <v>0</v>
      </c>
      <c r="F12" s="162">
        <v>0</v>
      </c>
      <c r="G12" s="162">
        <v>0</v>
      </c>
      <c r="H12" s="162">
        <v>0</v>
      </c>
      <c r="I12" s="162">
        <v>0</v>
      </c>
      <c r="J12" s="162">
        <v>0</v>
      </c>
      <c r="K12" s="162">
        <v>0</v>
      </c>
      <c r="L12" s="162">
        <v>0</v>
      </c>
      <c r="M12" s="161">
        <f>SUM(B12:L12)</f>
        <v>0</v>
      </c>
    </row>
    <row r="13" spans="1:13" ht="14.25">
      <c r="A13" s="37" t="s">
        <v>76</v>
      </c>
      <c r="B13" s="55">
        <v>53927.13</v>
      </c>
      <c r="C13" s="38">
        <v>15485.63</v>
      </c>
      <c r="D13" s="38"/>
      <c r="E13" s="38"/>
      <c r="F13" s="38"/>
      <c r="G13" s="261"/>
      <c r="H13" s="36"/>
      <c r="I13" s="36"/>
      <c r="J13" s="36"/>
      <c r="K13" s="36"/>
      <c r="L13" s="38"/>
      <c r="M13" s="49">
        <f>SUM(B13:L13)</f>
        <v>69412.76</v>
      </c>
    </row>
    <row r="14" spans="1:13" ht="14.25">
      <c r="A14" s="37" t="s">
        <v>131</v>
      </c>
      <c r="B14" s="55"/>
      <c r="C14" s="38"/>
      <c r="D14" s="38"/>
      <c r="E14" s="38"/>
      <c r="F14" s="38"/>
      <c r="G14" s="316"/>
      <c r="H14" s="36"/>
      <c r="I14" s="36"/>
      <c r="J14" s="36"/>
      <c r="K14" s="36"/>
      <c r="L14" s="38"/>
      <c r="M14" s="49">
        <f>SUM(B14:L14)</f>
        <v>0</v>
      </c>
    </row>
    <row r="15" spans="1:13" ht="14.25">
      <c r="A15" s="37" t="s">
        <v>75</v>
      </c>
      <c r="B15" s="261"/>
      <c r="C15" s="36"/>
      <c r="D15" s="36"/>
      <c r="E15" s="261"/>
      <c r="F15" s="261"/>
      <c r="G15" s="36">
        <v>53.64</v>
      </c>
      <c r="H15" s="36"/>
      <c r="I15" s="261"/>
      <c r="J15" s="261"/>
      <c r="K15" s="261">
        <v>11366</v>
      </c>
      <c r="L15" s="261"/>
      <c r="M15" s="49">
        <f aca="true" t="shared" si="0" ref="M15:M23">SUM(B15:L15)</f>
        <v>11419.64</v>
      </c>
    </row>
    <row r="16" spans="1:13" ht="14.25">
      <c r="A16" s="37" t="s">
        <v>77</v>
      </c>
      <c r="B16" s="261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49">
        <f t="shared" si="0"/>
        <v>0</v>
      </c>
    </row>
    <row r="17" spans="1:13" ht="14.25">
      <c r="A17" s="260" t="s">
        <v>79</v>
      </c>
      <c r="B17" s="261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49">
        <f>SUM(B17:L17)</f>
        <v>0</v>
      </c>
    </row>
    <row r="18" spans="1:13" ht="14.25">
      <c r="A18" s="37" t="s">
        <v>81</v>
      </c>
      <c r="B18" s="261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49">
        <f>SUM(B18:L18)</f>
        <v>0</v>
      </c>
    </row>
    <row r="19" spans="1:13" ht="15">
      <c r="A19" s="37" t="s">
        <v>74</v>
      </c>
      <c r="B19" s="261"/>
      <c r="C19" s="305"/>
      <c r="D19" s="274"/>
      <c r="E19" s="302"/>
      <c r="F19" s="317"/>
      <c r="G19" s="274"/>
      <c r="H19" s="36"/>
      <c r="I19" s="36"/>
      <c r="J19" s="36"/>
      <c r="K19" s="36"/>
      <c r="L19" s="36"/>
      <c r="M19" s="49">
        <f t="shared" si="0"/>
        <v>0</v>
      </c>
    </row>
    <row r="20" spans="1:13" ht="14.25">
      <c r="A20" s="37" t="s">
        <v>164</v>
      </c>
      <c r="B20" s="261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49">
        <f t="shared" si="0"/>
        <v>0</v>
      </c>
    </row>
    <row r="21" spans="1:13" ht="14.25">
      <c r="A21" s="37" t="s">
        <v>100</v>
      </c>
      <c r="B21" s="261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49">
        <f t="shared" si="0"/>
        <v>0</v>
      </c>
    </row>
    <row r="22" spans="1:13" ht="14.25">
      <c r="A22" s="37" t="s">
        <v>99</v>
      </c>
      <c r="B22" s="261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49">
        <f t="shared" si="0"/>
        <v>0</v>
      </c>
    </row>
    <row r="23" spans="1:13" ht="14.25">
      <c r="A23" s="37" t="s">
        <v>155</v>
      </c>
      <c r="B23" s="261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49">
        <f t="shared" si="0"/>
        <v>0</v>
      </c>
    </row>
    <row r="24" spans="1:13" ht="14.25">
      <c r="A24" s="37" t="s">
        <v>167</v>
      </c>
      <c r="B24" s="261"/>
      <c r="C24" s="36"/>
      <c r="D24" s="36"/>
      <c r="E24" s="36"/>
      <c r="F24" s="36"/>
      <c r="G24" s="36">
        <v>170</v>
      </c>
      <c r="H24" s="36"/>
      <c r="I24" s="36"/>
      <c r="J24" s="36"/>
      <c r="K24" s="36"/>
      <c r="L24" s="36"/>
      <c r="M24" s="49">
        <f>SUM(B24:L24)</f>
        <v>170</v>
      </c>
    </row>
    <row r="25" spans="1:13" ht="14.25">
      <c r="A25" s="263"/>
      <c r="B25" s="261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49">
        <f>SUM(B25:L25)</f>
        <v>0</v>
      </c>
    </row>
    <row r="26" spans="1:13" ht="13.5" thickBot="1">
      <c r="A26" s="73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49">
        <f>SUM(B26:L26)</f>
        <v>0</v>
      </c>
    </row>
    <row r="27" spans="1:13" ht="15" thickBot="1">
      <c r="A27" s="104" t="s">
        <v>55</v>
      </c>
      <c r="B27" s="149">
        <f>SUM(B13:B26)</f>
        <v>53927.13</v>
      </c>
      <c r="C27" s="149">
        <f aca="true" t="shared" si="1" ref="C27:K27">SUM(C13:C26)</f>
        <v>15485.63</v>
      </c>
      <c r="D27" s="149">
        <f t="shared" si="1"/>
        <v>0</v>
      </c>
      <c r="E27" s="149">
        <f t="shared" si="1"/>
        <v>0</v>
      </c>
      <c r="F27" s="149">
        <f t="shared" si="1"/>
        <v>0</v>
      </c>
      <c r="G27" s="149">
        <f>SUM(G13:G26)</f>
        <v>223.64</v>
      </c>
      <c r="H27" s="149">
        <f t="shared" si="1"/>
        <v>0</v>
      </c>
      <c r="I27" s="149">
        <f t="shared" si="1"/>
        <v>0</v>
      </c>
      <c r="J27" s="149">
        <f t="shared" si="1"/>
        <v>0</v>
      </c>
      <c r="K27" s="149">
        <f t="shared" si="1"/>
        <v>11366</v>
      </c>
      <c r="L27" s="149">
        <f>SUM(L13:L26)</f>
        <v>0</v>
      </c>
      <c r="M27" s="149">
        <f>SUM(M13:M26)</f>
        <v>81002.4</v>
      </c>
    </row>
    <row r="28" spans="1:13" ht="13.5" thickBot="1">
      <c r="A28" s="66"/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7"/>
    </row>
    <row r="29" spans="1:13" ht="15">
      <c r="A29" s="151" t="s">
        <v>10</v>
      </c>
      <c r="B29" s="152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4"/>
    </row>
    <row r="30" spans="1:13" ht="15.75" thickBot="1">
      <c r="A30" s="155"/>
      <c r="B30" s="156">
        <f aca="true" t="shared" si="2" ref="B30:L30">B12+B27</f>
        <v>53927.13</v>
      </c>
      <c r="C30" s="156">
        <f t="shared" si="2"/>
        <v>15485.63</v>
      </c>
      <c r="D30" s="156">
        <f t="shared" si="2"/>
        <v>0</v>
      </c>
      <c r="E30" s="156">
        <f t="shared" si="2"/>
        <v>0</v>
      </c>
      <c r="F30" s="156">
        <f t="shared" si="2"/>
        <v>0</v>
      </c>
      <c r="G30" s="156">
        <f t="shared" si="2"/>
        <v>223.64</v>
      </c>
      <c r="H30" s="156">
        <f t="shared" si="2"/>
        <v>0</v>
      </c>
      <c r="I30" s="156">
        <f t="shared" si="2"/>
        <v>0</v>
      </c>
      <c r="J30" s="156">
        <f t="shared" si="2"/>
        <v>0</v>
      </c>
      <c r="K30" s="156">
        <f t="shared" si="2"/>
        <v>11366</v>
      </c>
      <c r="L30" s="156">
        <f t="shared" si="2"/>
        <v>0</v>
      </c>
      <c r="M30" s="158">
        <f>M12+M27</f>
        <v>81002.4</v>
      </c>
    </row>
  </sheetData>
  <sheetProtection/>
  <mergeCells count="11"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F6:K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2"/>
  <sheetViews>
    <sheetView view="pageBreakPreview" zoomScale="130" zoomScaleNormal="130" zoomScaleSheetLayoutView="130" zoomScalePageLayoutView="0" workbookViewId="0" topLeftCell="A5">
      <selection activeCell="H22" sqref="H22"/>
    </sheetView>
  </sheetViews>
  <sheetFormatPr defaultColWidth="9.00390625" defaultRowHeight="12.75"/>
  <cols>
    <col min="1" max="1" width="14.625" style="0" customWidth="1"/>
    <col min="2" max="2" width="14.125" style="0" customWidth="1"/>
    <col min="3" max="3" width="12.00390625" style="0" customWidth="1"/>
    <col min="4" max="4" width="11.25390625" style="0" customWidth="1"/>
    <col min="5" max="5" width="9.25390625" style="0" bestFit="1" customWidth="1"/>
    <col min="6" max="6" width="11.75390625" style="0" customWidth="1"/>
    <col min="7" max="7" width="10.875" style="0" bestFit="1" customWidth="1"/>
    <col min="8" max="8" width="9.375" style="0" customWidth="1"/>
    <col min="9" max="9" width="11.00390625" style="0" customWidth="1"/>
    <col min="10" max="10" width="7.625" style="0" customWidth="1"/>
    <col min="11" max="11" width="12.125" style="0" customWidth="1"/>
    <col min="12" max="12" width="14.00390625" style="0" customWidth="1"/>
    <col min="13" max="13" width="14.1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23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5.75" thickBot="1">
      <c r="A12" s="163" t="s">
        <v>49</v>
      </c>
      <c r="B12" s="166">
        <v>0</v>
      </c>
      <c r="C12" s="166">
        <v>0</v>
      </c>
      <c r="D12" s="166">
        <v>0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7">
        <f aca="true" t="shared" si="0" ref="M12:M27">SUM(B12:L12)</f>
        <v>0</v>
      </c>
    </row>
    <row r="13" spans="1:13" ht="14.25">
      <c r="A13" s="37" t="s">
        <v>76</v>
      </c>
      <c r="B13" s="36">
        <v>70097.99</v>
      </c>
      <c r="C13" s="36">
        <v>15421.56</v>
      </c>
      <c r="D13" s="36"/>
      <c r="E13" s="36"/>
      <c r="F13" s="36"/>
      <c r="G13" s="261"/>
      <c r="H13" s="36"/>
      <c r="I13" s="36"/>
      <c r="J13" s="36"/>
      <c r="K13" s="36"/>
      <c r="L13" s="38"/>
      <c r="M13" s="49">
        <f t="shared" si="0"/>
        <v>85519.55</v>
      </c>
    </row>
    <row r="14" spans="1:13" ht="14.25">
      <c r="A14" s="37" t="s">
        <v>132</v>
      </c>
      <c r="B14" s="36"/>
      <c r="C14" s="36"/>
      <c r="D14" s="36"/>
      <c r="E14" s="36"/>
      <c r="F14" s="36"/>
      <c r="G14" s="316"/>
      <c r="H14" s="36"/>
      <c r="I14" s="36"/>
      <c r="J14" s="36"/>
      <c r="K14" s="36"/>
      <c r="L14" s="38"/>
      <c r="M14" s="49">
        <f t="shared" si="0"/>
        <v>0</v>
      </c>
    </row>
    <row r="15" spans="1:13" ht="14.25">
      <c r="A15" s="37" t="s">
        <v>75</v>
      </c>
      <c r="B15" s="261"/>
      <c r="C15" s="36"/>
      <c r="D15" s="36"/>
      <c r="E15" s="261"/>
      <c r="F15" s="261"/>
      <c r="G15" s="35"/>
      <c r="H15" s="36"/>
      <c r="I15" s="261"/>
      <c r="J15" s="261"/>
      <c r="K15" s="261"/>
      <c r="L15" s="261"/>
      <c r="M15" s="49">
        <f t="shared" si="0"/>
        <v>0</v>
      </c>
    </row>
    <row r="16" spans="1:13" ht="14.25">
      <c r="A16" s="37" t="s">
        <v>77</v>
      </c>
      <c r="B16" s="36"/>
      <c r="C16" s="36"/>
      <c r="D16" s="36"/>
      <c r="E16" s="36"/>
      <c r="F16" s="36"/>
      <c r="G16" s="36"/>
      <c r="H16" s="36"/>
      <c r="I16" s="36"/>
      <c r="J16" s="36"/>
      <c r="K16" s="36">
        <v>9339.73</v>
      </c>
      <c r="L16" s="36"/>
      <c r="M16" s="49">
        <f t="shared" si="0"/>
        <v>9339.73</v>
      </c>
    </row>
    <row r="17" spans="1:13" ht="14.25">
      <c r="A17" s="37" t="s">
        <v>79</v>
      </c>
      <c r="B17" s="261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49">
        <f t="shared" si="0"/>
        <v>0</v>
      </c>
    </row>
    <row r="18" spans="1:13" ht="14.25">
      <c r="A18" s="37" t="s">
        <v>81</v>
      </c>
      <c r="B18" s="261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49">
        <f t="shared" si="0"/>
        <v>0</v>
      </c>
    </row>
    <row r="19" spans="1:13" ht="14.25">
      <c r="A19" s="37" t="s">
        <v>74</v>
      </c>
      <c r="B19" s="261"/>
      <c r="C19" s="36"/>
      <c r="D19" s="36"/>
      <c r="E19" s="36"/>
      <c r="F19" s="261"/>
      <c r="G19" s="36"/>
      <c r="H19" s="36"/>
      <c r="I19" s="36"/>
      <c r="J19" s="36"/>
      <c r="K19" s="36"/>
      <c r="L19" s="36"/>
      <c r="M19" s="49">
        <f t="shared" si="0"/>
        <v>0</v>
      </c>
    </row>
    <row r="20" spans="1:13" ht="14.25">
      <c r="A20" s="37" t="s">
        <v>89</v>
      </c>
      <c r="B20" s="261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49">
        <f t="shared" si="0"/>
        <v>0</v>
      </c>
    </row>
    <row r="21" spans="1:13" ht="14.25">
      <c r="A21" s="37" t="s">
        <v>155</v>
      </c>
      <c r="B21" s="261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49">
        <f t="shared" si="0"/>
        <v>0</v>
      </c>
    </row>
    <row r="22" spans="1:13" ht="14.25">
      <c r="A22" s="37" t="s">
        <v>167</v>
      </c>
      <c r="B22" s="261"/>
      <c r="C22" s="36"/>
      <c r="D22" s="36"/>
      <c r="E22" s="36"/>
      <c r="F22" s="36"/>
      <c r="G22" s="36">
        <v>170</v>
      </c>
      <c r="H22" s="36"/>
      <c r="I22" s="36"/>
      <c r="J22" s="36"/>
      <c r="K22" s="36"/>
      <c r="L22" s="36"/>
      <c r="M22" s="49">
        <f t="shared" si="0"/>
        <v>170</v>
      </c>
    </row>
    <row r="23" spans="1:13" ht="14.25">
      <c r="A23" s="37" t="s">
        <v>90</v>
      </c>
      <c r="B23" s="261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49">
        <f t="shared" si="0"/>
        <v>0</v>
      </c>
    </row>
    <row r="24" spans="1:13" ht="14.25">
      <c r="A24" s="263" t="s">
        <v>161</v>
      </c>
      <c r="B24" s="261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49">
        <f t="shared" si="0"/>
        <v>0</v>
      </c>
    </row>
    <row r="25" spans="1:13" ht="14.25">
      <c r="A25" s="263"/>
      <c r="B25" s="261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49">
        <f t="shared" si="0"/>
        <v>0</v>
      </c>
    </row>
    <row r="26" spans="1:13" ht="14.25">
      <c r="A26" s="263"/>
      <c r="B26" s="261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49">
        <f t="shared" si="0"/>
        <v>0</v>
      </c>
    </row>
    <row r="27" spans="1:13" ht="13.5" thickBot="1">
      <c r="A27" s="4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9">
        <f t="shared" si="0"/>
        <v>0</v>
      </c>
    </row>
    <row r="28" spans="1:13" ht="15" thickBot="1">
      <c r="A28" s="104" t="s">
        <v>55</v>
      </c>
      <c r="B28" s="149">
        <f aca="true" t="shared" si="1" ref="B28:M28">SUM(B13:B27)</f>
        <v>70097.99</v>
      </c>
      <c r="C28" s="149">
        <f t="shared" si="1"/>
        <v>15421.56</v>
      </c>
      <c r="D28" s="149">
        <f t="shared" si="1"/>
        <v>0</v>
      </c>
      <c r="E28" s="149">
        <f t="shared" si="1"/>
        <v>0</v>
      </c>
      <c r="F28" s="149">
        <f t="shared" si="1"/>
        <v>0</v>
      </c>
      <c r="G28" s="149">
        <f t="shared" si="1"/>
        <v>170</v>
      </c>
      <c r="H28" s="149">
        <f t="shared" si="1"/>
        <v>0</v>
      </c>
      <c r="I28" s="149">
        <f t="shared" si="1"/>
        <v>0</v>
      </c>
      <c r="J28" s="149">
        <f t="shared" si="1"/>
        <v>0</v>
      </c>
      <c r="K28" s="149">
        <f t="shared" si="1"/>
        <v>9339.73</v>
      </c>
      <c r="L28" s="149">
        <f t="shared" si="1"/>
        <v>0</v>
      </c>
      <c r="M28" s="149">
        <f t="shared" si="1"/>
        <v>95029.28</v>
      </c>
    </row>
    <row r="29" spans="1:13" ht="15">
      <c r="A29" s="151" t="s">
        <v>10</v>
      </c>
      <c r="B29" s="152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4"/>
    </row>
    <row r="30" spans="1:13" ht="15.75" thickBot="1">
      <c r="A30" s="155"/>
      <c r="B30" s="156">
        <f aca="true" t="shared" si="2" ref="B30:M30">B12+B28</f>
        <v>70097.99</v>
      </c>
      <c r="C30" s="156">
        <f t="shared" si="2"/>
        <v>15421.56</v>
      </c>
      <c r="D30" s="156">
        <f t="shared" si="2"/>
        <v>0</v>
      </c>
      <c r="E30" s="156">
        <f t="shared" si="2"/>
        <v>0</v>
      </c>
      <c r="F30" s="156">
        <f t="shared" si="2"/>
        <v>0</v>
      </c>
      <c r="G30" s="156">
        <f t="shared" si="2"/>
        <v>170</v>
      </c>
      <c r="H30" s="156">
        <f t="shared" si="2"/>
        <v>0</v>
      </c>
      <c r="I30" s="156">
        <f t="shared" si="2"/>
        <v>0</v>
      </c>
      <c r="J30" s="156">
        <f t="shared" si="2"/>
        <v>0</v>
      </c>
      <c r="K30" s="156">
        <f t="shared" si="2"/>
        <v>9339.73</v>
      </c>
      <c r="L30" s="156">
        <f t="shared" si="2"/>
        <v>0</v>
      </c>
      <c r="M30" s="158">
        <f t="shared" si="2"/>
        <v>95029.28</v>
      </c>
    </row>
    <row r="31" spans="1:13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</sheetData>
  <sheetProtection/>
  <mergeCells count="11"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F6:K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28"/>
  <sheetViews>
    <sheetView zoomScale="130" zoomScaleNormal="130" zoomScalePageLayoutView="0" workbookViewId="0" topLeftCell="A7">
      <selection activeCell="K16" sqref="K16"/>
    </sheetView>
  </sheetViews>
  <sheetFormatPr defaultColWidth="9.00390625" defaultRowHeight="12.75"/>
  <cols>
    <col min="1" max="1" width="13.125" style="0" customWidth="1"/>
    <col min="2" max="2" width="14.25390625" style="0" customWidth="1"/>
    <col min="3" max="3" width="12.375" style="0" customWidth="1"/>
    <col min="4" max="4" width="10.875" style="0" customWidth="1"/>
    <col min="6" max="6" width="11.25390625" style="0" customWidth="1"/>
    <col min="7" max="7" width="11.00390625" style="0" customWidth="1"/>
    <col min="8" max="9" width="9.625" style="0" customWidth="1"/>
    <col min="10" max="10" width="7.25390625" style="0" customWidth="1"/>
    <col min="11" max="11" width="10.75390625" style="0" customWidth="1"/>
    <col min="12" max="12" width="12.375" style="0" customWidth="1"/>
    <col min="13" max="13" width="15.1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2"/>
      <c r="H1" s="1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6"/>
      <c r="H2" s="5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6"/>
      <c r="H3" s="4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53</v>
      </c>
      <c r="C6" s="80"/>
      <c r="D6" s="12"/>
      <c r="E6" s="12"/>
      <c r="F6" s="334">
        <v>43101</v>
      </c>
      <c r="G6" s="335"/>
      <c r="H6" s="335"/>
      <c r="I6" s="335"/>
      <c r="J6" s="335"/>
      <c r="K6" s="335"/>
      <c r="L6" s="336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15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18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9</v>
      </c>
      <c r="G11" s="63">
        <v>6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5.75" thickBot="1">
      <c r="A12" s="159" t="s">
        <v>49</v>
      </c>
      <c r="B12" s="160">
        <v>0</v>
      </c>
      <c r="C12" s="160">
        <v>0</v>
      </c>
      <c r="D12" s="160">
        <v>0</v>
      </c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1">
        <f aca="true" t="shared" si="0" ref="M12:M26">SUM(B12:L12)</f>
        <v>0</v>
      </c>
    </row>
    <row r="13" spans="1:13" ht="14.25">
      <c r="A13" s="276" t="s">
        <v>76</v>
      </c>
      <c r="B13" s="275">
        <v>51318.7</v>
      </c>
      <c r="C13" s="274">
        <v>12454.46</v>
      </c>
      <c r="D13" s="274"/>
      <c r="E13" s="274"/>
      <c r="F13" s="273"/>
      <c r="G13" s="275"/>
      <c r="H13" s="274"/>
      <c r="I13" s="274"/>
      <c r="J13" s="274"/>
      <c r="K13" s="274"/>
      <c r="L13" s="274"/>
      <c r="M13" s="49">
        <f t="shared" si="0"/>
        <v>63773.159999999996</v>
      </c>
    </row>
    <row r="14" spans="1:13" ht="14.25">
      <c r="A14" s="276" t="s">
        <v>136</v>
      </c>
      <c r="B14" s="275"/>
      <c r="C14" s="274"/>
      <c r="D14" s="274"/>
      <c r="E14" s="274"/>
      <c r="F14" s="273"/>
      <c r="G14" s="306"/>
      <c r="H14" s="274"/>
      <c r="I14" s="274"/>
      <c r="J14" s="274"/>
      <c r="K14" s="274"/>
      <c r="L14" s="274"/>
      <c r="M14" s="49">
        <f t="shared" si="0"/>
        <v>0</v>
      </c>
    </row>
    <row r="15" spans="1:13" ht="14.25">
      <c r="A15" s="276" t="s">
        <v>75</v>
      </c>
      <c r="B15" s="275"/>
      <c r="C15" s="274"/>
      <c r="D15" s="274"/>
      <c r="E15" s="275"/>
      <c r="F15" s="275"/>
      <c r="G15" s="274">
        <v>67.2</v>
      </c>
      <c r="H15" s="274"/>
      <c r="I15" s="275"/>
      <c r="J15" s="275"/>
      <c r="K15" s="275"/>
      <c r="L15" s="275"/>
      <c r="M15" s="49">
        <f t="shared" si="0"/>
        <v>67.2</v>
      </c>
    </row>
    <row r="16" spans="1:13" ht="14.25">
      <c r="A16" s="276" t="s">
        <v>77</v>
      </c>
      <c r="B16" s="275"/>
      <c r="C16" s="274"/>
      <c r="D16" s="274"/>
      <c r="E16" s="274"/>
      <c r="F16" s="274"/>
      <c r="G16" s="274"/>
      <c r="H16" s="274"/>
      <c r="I16" s="274"/>
      <c r="J16" s="274"/>
      <c r="K16" s="274">
        <v>4851.58</v>
      </c>
      <c r="L16" s="274"/>
      <c r="M16" s="49">
        <f t="shared" si="0"/>
        <v>4851.58</v>
      </c>
    </row>
    <row r="17" spans="1:13" ht="14.25">
      <c r="A17" s="315" t="s">
        <v>79</v>
      </c>
      <c r="B17" s="275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49">
        <f t="shared" si="0"/>
        <v>0</v>
      </c>
    </row>
    <row r="18" spans="1:13" ht="14.25">
      <c r="A18" s="276" t="s">
        <v>81</v>
      </c>
      <c r="B18" s="275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49">
        <f t="shared" si="0"/>
        <v>0</v>
      </c>
    </row>
    <row r="19" spans="1:13" ht="14.25">
      <c r="A19" s="276" t="s">
        <v>85</v>
      </c>
      <c r="B19" s="275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49">
        <f t="shared" si="0"/>
        <v>0</v>
      </c>
    </row>
    <row r="20" spans="1:13" ht="14.25">
      <c r="A20" s="318" t="s">
        <v>74</v>
      </c>
      <c r="B20" s="275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49">
        <f t="shared" si="0"/>
        <v>0</v>
      </c>
    </row>
    <row r="21" spans="1:13" ht="14.25">
      <c r="A21" s="276" t="s">
        <v>155</v>
      </c>
      <c r="B21" s="275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49">
        <f t="shared" si="0"/>
        <v>0</v>
      </c>
    </row>
    <row r="22" spans="1:13" ht="14.25">
      <c r="A22" s="276" t="s">
        <v>157</v>
      </c>
      <c r="B22" s="275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49">
        <f t="shared" si="0"/>
        <v>0</v>
      </c>
    </row>
    <row r="23" spans="1:13" ht="14.25">
      <c r="A23" s="276" t="s">
        <v>96</v>
      </c>
      <c r="B23" s="275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49">
        <f t="shared" si="0"/>
        <v>0</v>
      </c>
    </row>
    <row r="24" spans="1:13" ht="14.25">
      <c r="A24" s="276" t="s">
        <v>137</v>
      </c>
      <c r="B24" s="275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49">
        <f t="shared" si="0"/>
        <v>0</v>
      </c>
    </row>
    <row r="25" spans="1:13" ht="14.25">
      <c r="A25" s="314" t="s">
        <v>90</v>
      </c>
      <c r="B25" s="319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49">
        <f t="shared" si="0"/>
        <v>0</v>
      </c>
    </row>
    <row r="26" spans="1:13" ht="13.5" thickBot="1">
      <c r="A26" s="221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9">
        <f t="shared" si="0"/>
        <v>0</v>
      </c>
    </row>
    <row r="27" spans="1:13" ht="15" thickBot="1">
      <c r="A27" s="104" t="s">
        <v>55</v>
      </c>
      <c r="B27" s="149">
        <f aca="true" t="shared" si="1" ref="B27:M27">SUM(B13:B26)</f>
        <v>51318.7</v>
      </c>
      <c r="C27" s="149">
        <f t="shared" si="1"/>
        <v>12454.46</v>
      </c>
      <c r="D27" s="149">
        <f t="shared" si="1"/>
        <v>0</v>
      </c>
      <c r="E27" s="149">
        <f t="shared" si="1"/>
        <v>0</v>
      </c>
      <c r="F27" s="149">
        <f t="shared" si="1"/>
        <v>0</v>
      </c>
      <c r="G27" s="149">
        <f t="shared" si="1"/>
        <v>67.2</v>
      </c>
      <c r="H27" s="149">
        <f t="shared" si="1"/>
        <v>0</v>
      </c>
      <c r="I27" s="149">
        <f t="shared" si="1"/>
        <v>0</v>
      </c>
      <c r="J27" s="149">
        <f t="shared" si="1"/>
        <v>0</v>
      </c>
      <c r="K27" s="149">
        <f t="shared" si="1"/>
        <v>4851.58</v>
      </c>
      <c r="L27" s="149">
        <f t="shared" si="1"/>
        <v>0</v>
      </c>
      <c r="M27" s="149">
        <f t="shared" si="1"/>
        <v>68691.93999999999</v>
      </c>
    </row>
    <row r="28" spans="1:13" ht="15.75" thickBot="1">
      <c r="A28" s="155"/>
      <c r="B28" s="156">
        <f aca="true" t="shared" si="2" ref="B28:M28">B12+B27</f>
        <v>51318.7</v>
      </c>
      <c r="C28" s="156">
        <f t="shared" si="2"/>
        <v>12454.46</v>
      </c>
      <c r="D28" s="156">
        <f t="shared" si="2"/>
        <v>0</v>
      </c>
      <c r="E28" s="156">
        <f t="shared" si="2"/>
        <v>0</v>
      </c>
      <c r="F28" s="156">
        <f t="shared" si="2"/>
        <v>0</v>
      </c>
      <c r="G28" s="156">
        <f t="shared" si="2"/>
        <v>67.2</v>
      </c>
      <c r="H28" s="156">
        <f t="shared" si="2"/>
        <v>0</v>
      </c>
      <c r="I28" s="156">
        <f t="shared" si="2"/>
        <v>0</v>
      </c>
      <c r="J28" s="156">
        <f t="shared" si="2"/>
        <v>0</v>
      </c>
      <c r="K28" s="156">
        <f t="shared" si="2"/>
        <v>4851.58</v>
      </c>
      <c r="L28" s="156">
        <f t="shared" si="2"/>
        <v>0</v>
      </c>
      <c r="M28" s="158">
        <f t="shared" si="2"/>
        <v>68691.93999999999</v>
      </c>
    </row>
  </sheetData>
  <sheetProtection/>
  <mergeCells count="11"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A7:D7"/>
    <mergeCell ref="F6:L6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2"/>
  <sheetViews>
    <sheetView zoomScale="140" zoomScaleNormal="140" zoomScalePageLayoutView="0" workbookViewId="0" topLeftCell="A3">
      <selection activeCell="H21" sqref="H21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12.625" style="0" customWidth="1"/>
    <col min="4" max="4" width="12.875" style="0" customWidth="1"/>
    <col min="5" max="5" width="9.625" style="0" customWidth="1"/>
    <col min="6" max="6" width="10.75390625" style="0" customWidth="1"/>
    <col min="7" max="7" width="9.25390625" style="0" bestFit="1" customWidth="1"/>
    <col min="8" max="8" width="8.00390625" style="0" customWidth="1"/>
    <col min="9" max="9" width="10.625" style="0" customWidth="1"/>
    <col min="10" max="10" width="7.125" style="0" customWidth="1"/>
    <col min="11" max="11" width="12.375" style="0" customWidth="1"/>
    <col min="12" max="12" width="11.75390625" style="0" customWidth="1"/>
    <col min="13" max="13" width="15.7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26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5.75" thickBot="1">
      <c r="A12" s="163" t="s">
        <v>49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5">
        <f aca="true" t="shared" si="0" ref="M12:M19">SUM(B12:L12)</f>
        <v>0</v>
      </c>
    </row>
    <row r="13" spans="1:13" ht="12.75">
      <c r="A13" s="42" t="s">
        <v>76</v>
      </c>
      <c r="B13" s="43">
        <v>48292.72</v>
      </c>
      <c r="C13" s="44">
        <v>11630.54</v>
      </c>
      <c r="D13" s="44"/>
      <c r="E13" s="44"/>
      <c r="F13" s="44"/>
      <c r="G13" s="44"/>
      <c r="H13" s="44"/>
      <c r="I13" s="44"/>
      <c r="J13" s="44"/>
      <c r="K13" s="44"/>
      <c r="L13" s="52"/>
      <c r="M13" s="49">
        <f t="shared" si="0"/>
        <v>59923.26</v>
      </c>
    </row>
    <row r="14" spans="1:13" ht="12.75">
      <c r="A14" s="42" t="s">
        <v>132</v>
      </c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52"/>
      <c r="M14" s="49">
        <f t="shared" si="0"/>
        <v>0</v>
      </c>
    </row>
    <row r="15" spans="1:13" ht="12.75">
      <c r="A15" s="42" t="s">
        <v>75</v>
      </c>
      <c r="B15" s="237"/>
      <c r="C15" s="237"/>
      <c r="D15" s="237"/>
      <c r="E15" s="237"/>
      <c r="F15" s="237"/>
      <c r="G15" s="237">
        <v>32.18</v>
      </c>
      <c r="H15" s="237"/>
      <c r="I15" s="237"/>
      <c r="J15" s="237"/>
      <c r="K15" s="237"/>
      <c r="L15" s="44"/>
      <c r="M15" s="49">
        <f t="shared" si="0"/>
        <v>32.18</v>
      </c>
    </row>
    <row r="16" spans="1:13" ht="12.75">
      <c r="A16" s="42" t="s">
        <v>77</v>
      </c>
      <c r="B16" s="60"/>
      <c r="C16" s="52"/>
      <c r="D16" s="52"/>
      <c r="E16" s="52"/>
      <c r="F16" s="52"/>
      <c r="G16" s="52"/>
      <c r="H16" s="65"/>
      <c r="I16" s="52"/>
      <c r="J16" s="52"/>
      <c r="K16" s="44">
        <v>3636.82</v>
      </c>
      <c r="L16" s="286"/>
      <c r="M16" s="49">
        <f>SUM(B16:K16)</f>
        <v>3636.82</v>
      </c>
    </row>
    <row r="17" spans="1:13" ht="14.25">
      <c r="A17" s="42" t="s">
        <v>79</v>
      </c>
      <c r="B17" s="34"/>
      <c r="C17" s="21"/>
      <c r="D17" s="21"/>
      <c r="E17" s="21"/>
      <c r="F17" s="36"/>
      <c r="G17" s="44"/>
      <c r="H17" s="44"/>
      <c r="I17" s="44"/>
      <c r="J17" s="44"/>
      <c r="K17" s="44"/>
      <c r="L17" s="21"/>
      <c r="M17" s="49">
        <f t="shared" si="0"/>
        <v>0</v>
      </c>
    </row>
    <row r="18" spans="1:13" ht="12.75">
      <c r="A18" s="42" t="s">
        <v>81</v>
      </c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9">
        <f t="shared" si="0"/>
        <v>0</v>
      </c>
    </row>
    <row r="19" spans="1:13" ht="12.75">
      <c r="A19" s="42" t="s">
        <v>74</v>
      </c>
      <c r="B19" s="43"/>
      <c r="C19" s="44"/>
      <c r="D19" s="44"/>
      <c r="E19" s="44"/>
      <c r="F19" s="43"/>
      <c r="G19" s="44"/>
      <c r="H19" s="44"/>
      <c r="I19" s="44"/>
      <c r="J19" s="44"/>
      <c r="K19" s="44"/>
      <c r="L19" s="44"/>
      <c r="M19" s="49">
        <f t="shared" si="0"/>
        <v>0</v>
      </c>
    </row>
    <row r="20" spans="1:13" ht="12.75">
      <c r="A20" s="291" t="s">
        <v>155</v>
      </c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9">
        <f>SUM(B20:L20)</f>
        <v>0</v>
      </c>
    </row>
    <row r="21" spans="1:13" ht="12.75">
      <c r="A21" s="267" t="s">
        <v>167</v>
      </c>
      <c r="B21" s="43"/>
      <c r="C21" s="44"/>
      <c r="D21" s="44"/>
      <c r="E21" s="44"/>
      <c r="F21" s="44"/>
      <c r="G21" s="44">
        <v>170</v>
      </c>
      <c r="H21" s="44"/>
      <c r="I21" s="44"/>
      <c r="J21" s="44"/>
      <c r="K21" s="44"/>
      <c r="L21" s="44"/>
      <c r="M21" s="49">
        <f>SUM(B21:L21)</f>
        <v>170</v>
      </c>
    </row>
    <row r="22" spans="1:13" ht="12.75">
      <c r="A22" s="42" t="s">
        <v>100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9">
        <f>SUM(B22:L22)</f>
        <v>0</v>
      </c>
    </row>
    <row r="23" spans="1:13" ht="12.75">
      <c r="A23" s="47" t="s">
        <v>103</v>
      </c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9">
        <f>SUM(B23:L23)</f>
        <v>0</v>
      </c>
    </row>
    <row r="24" spans="1:13" ht="13.5" thickBot="1">
      <c r="A24" s="42" t="s">
        <v>90</v>
      </c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9">
        <f>SUM(B24:L24)</f>
        <v>0</v>
      </c>
    </row>
    <row r="25" spans="1:13" ht="15" thickBot="1">
      <c r="A25" s="104" t="s">
        <v>55</v>
      </c>
      <c r="B25" s="149">
        <f aca="true" t="shared" si="1" ref="B25:M25">SUM(B13:B24)</f>
        <v>48292.72</v>
      </c>
      <c r="C25" s="149">
        <f t="shared" si="1"/>
        <v>11630.54</v>
      </c>
      <c r="D25" s="149">
        <f t="shared" si="1"/>
        <v>0</v>
      </c>
      <c r="E25" s="149">
        <f t="shared" si="1"/>
        <v>0</v>
      </c>
      <c r="F25" s="149">
        <f t="shared" si="1"/>
        <v>0</v>
      </c>
      <c r="G25" s="149">
        <f t="shared" si="1"/>
        <v>202.18</v>
      </c>
      <c r="H25" s="149">
        <f t="shared" si="1"/>
        <v>0</v>
      </c>
      <c r="I25" s="149">
        <f t="shared" si="1"/>
        <v>0</v>
      </c>
      <c r="J25" s="149">
        <f t="shared" si="1"/>
        <v>0</v>
      </c>
      <c r="K25" s="149">
        <f t="shared" si="1"/>
        <v>3636.82</v>
      </c>
      <c r="L25" s="149">
        <f t="shared" si="1"/>
        <v>0</v>
      </c>
      <c r="M25" s="149">
        <f t="shared" si="1"/>
        <v>63762.26</v>
      </c>
    </row>
    <row r="26" spans="1:13" ht="13.5" thickBot="1">
      <c r="A26" s="66"/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7"/>
    </row>
    <row r="27" spans="1:13" ht="15">
      <c r="A27" s="151" t="s">
        <v>10</v>
      </c>
      <c r="B27" s="152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4"/>
    </row>
    <row r="28" spans="1:13" ht="15.75" thickBot="1">
      <c r="A28" s="155"/>
      <c r="B28" s="156">
        <f aca="true" t="shared" si="2" ref="B28:M28">B12+B25</f>
        <v>48292.72</v>
      </c>
      <c r="C28" s="156">
        <f t="shared" si="2"/>
        <v>11630.54</v>
      </c>
      <c r="D28" s="156">
        <f t="shared" si="2"/>
        <v>0</v>
      </c>
      <c r="E28" s="156">
        <f t="shared" si="2"/>
        <v>0</v>
      </c>
      <c r="F28" s="156">
        <f t="shared" si="2"/>
        <v>0</v>
      </c>
      <c r="G28" s="156">
        <f t="shared" si="2"/>
        <v>202.18</v>
      </c>
      <c r="H28" s="156">
        <f t="shared" si="2"/>
        <v>0</v>
      </c>
      <c r="I28" s="156">
        <f t="shared" si="2"/>
        <v>0</v>
      </c>
      <c r="J28" s="156">
        <f t="shared" si="2"/>
        <v>0</v>
      </c>
      <c r="K28" s="156">
        <f t="shared" si="2"/>
        <v>3636.82</v>
      </c>
      <c r="L28" s="156">
        <f t="shared" si="2"/>
        <v>0</v>
      </c>
      <c r="M28" s="158">
        <f t="shared" si="2"/>
        <v>63762.26</v>
      </c>
    </row>
    <row r="29" spans="1:13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</sheetData>
  <sheetProtection/>
  <mergeCells count="11"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F6:K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27"/>
  <sheetViews>
    <sheetView zoomScale="130" zoomScaleNormal="130" zoomScalePageLayoutView="0" workbookViewId="0" topLeftCell="A1">
      <selection activeCell="M15" sqref="M15"/>
    </sheetView>
  </sheetViews>
  <sheetFormatPr defaultColWidth="9.00390625" defaultRowHeight="12.75"/>
  <cols>
    <col min="1" max="1" width="20.125" style="0" customWidth="1"/>
    <col min="2" max="2" width="12.875" style="0" customWidth="1"/>
    <col min="3" max="3" width="11.00390625" style="0" customWidth="1"/>
    <col min="4" max="4" width="7.875" style="0" customWidth="1"/>
    <col min="5" max="5" width="8.25390625" style="0" customWidth="1"/>
    <col min="8" max="8" width="7.75390625" style="0" customWidth="1"/>
    <col min="9" max="9" width="6.25390625" style="0" hidden="1" customWidth="1"/>
    <col min="10" max="10" width="7.625" style="0" hidden="1" customWidth="1"/>
    <col min="11" max="11" width="7.75390625" style="0" customWidth="1"/>
    <col min="13" max="13" width="9.00390625" style="0" customWidth="1"/>
    <col min="14" max="14" width="5.625" style="0" hidden="1" customWidth="1"/>
    <col min="15" max="15" width="10.75390625" style="0" customWidth="1"/>
    <col min="16" max="16" width="15.375" style="0" customWidth="1"/>
  </cols>
  <sheetData>
    <row r="1" spans="1:16" ht="15">
      <c r="A1" s="325" t="s">
        <v>160</v>
      </c>
      <c r="B1" s="325"/>
      <c r="C1" s="325"/>
      <c r="D1" s="325"/>
      <c r="E1" s="1"/>
      <c r="F1" s="1"/>
      <c r="G1" s="1"/>
      <c r="H1" s="2"/>
      <c r="I1" s="2"/>
      <c r="J1" s="1"/>
      <c r="K1" s="1"/>
      <c r="L1" s="3"/>
      <c r="M1" s="3"/>
      <c r="N1" s="1"/>
      <c r="O1" s="326"/>
      <c r="P1" s="326"/>
    </row>
    <row r="2" spans="1:16" ht="12.75">
      <c r="A2" s="338" t="s">
        <v>1</v>
      </c>
      <c r="B2" s="338"/>
      <c r="C2" s="338"/>
      <c r="D2" s="338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</row>
    <row r="3" spans="1:16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39"/>
      <c r="P3" s="339"/>
    </row>
    <row r="4" spans="1:16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3"/>
    </row>
    <row r="5" spans="1:16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333"/>
      <c r="M5" s="333"/>
      <c r="N5" s="13"/>
      <c r="O5" s="13"/>
      <c r="P5" s="3"/>
    </row>
    <row r="6" spans="1:16" ht="16.5" thickBot="1">
      <c r="A6" s="77"/>
      <c r="B6" s="78" t="s">
        <v>72</v>
      </c>
      <c r="C6" s="79">
        <v>1</v>
      </c>
      <c r="D6" s="80"/>
      <c r="E6" s="12"/>
      <c r="F6" s="334">
        <v>43101</v>
      </c>
      <c r="G6" s="335"/>
      <c r="H6" s="335"/>
      <c r="I6" s="335"/>
      <c r="J6" s="335"/>
      <c r="K6" s="335"/>
      <c r="L6" s="335"/>
      <c r="M6" s="336"/>
      <c r="N6" s="13"/>
      <c r="O6" s="13"/>
      <c r="P6" s="3"/>
    </row>
    <row r="7" spans="1:15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</row>
    <row r="8" spans="1:15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</row>
    <row r="9" spans="1:16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30" t="s">
        <v>9</v>
      </c>
    </row>
    <row r="10" spans="1:16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330"/>
    </row>
    <row r="11" spans="1:16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  <c r="M11" s="63">
        <v>13</v>
      </c>
      <c r="N11" s="63">
        <v>14</v>
      </c>
      <c r="O11" s="63">
        <v>16</v>
      </c>
      <c r="P11" s="63">
        <v>18</v>
      </c>
    </row>
    <row r="12" spans="1:16" ht="24" customHeight="1" thickBot="1">
      <c r="A12" s="99" t="s">
        <v>51</v>
      </c>
      <c r="B12" s="10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225">
        <f aca="true" t="shared" si="0" ref="P12:P20">SUM(B12:O12)</f>
        <v>0</v>
      </c>
    </row>
    <row r="13" spans="1:16" ht="12.75">
      <c r="A13" s="184" t="s">
        <v>76</v>
      </c>
      <c r="B13" s="50">
        <v>65725.53</v>
      </c>
      <c r="C13" s="212">
        <v>14065.64</v>
      </c>
      <c r="D13" s="50"/>
      <c r="E13" s="50"/>
      <c r="F13" s="50"/>
      <c r="G13" s="269"/>
      <c r="H13" s="50"/>
      <c r="I13" s="50"/>
      <c r="J13" s="50"/>
      <c r="K13" s="50"/>
      <c r="L13" s="50"/>
      <c r="M13" s="50"/>
      <c r="N13" s="50"/>
      <c r="O13" s="50"/>
      <c r="P13" s="49">
        <f t="shared" si="0"/>
        <v>79791.17</v>
      </c>
    </row>
    <row r="14" spans="1:16" ht="12.75">
      <c r="A14" s="185" t="s">
        <v>79</v>
      </c>
      <c r="B14" s="49"/>
      <c r="C14" s="50"/>
      <c r="D14" s="50"/>
      <c r="E14" s="50"/>
      <c r="F14" s="50"/>
      <c r="G14" s="270">
        <v>72.6</v>
      </c>
      <c r="H14" s="189"/>
      <c r="I14" s="50"/>
      <c r="J14" s="50"/>
      <c r="K14" s="50"/>
      <c r="L14" s="50"/>
      <c r="M14" s="50"/>
      <c r="N14" s="50"/>
      <c r="O14" s="50"/>
      <c r="P14" s="49">
        <f t="shared" si="0"/>
        <v>72.6</v>
      </c>
    </row>
    <row r="15" spans="1:16" ht="12.75">
      <c r="A15" s="185" t="s">
        <v>143</v>
      </c>
      <c r="B15" s="189"/>
      <c r="C15" s="212"/>
      <c r="D15" s="212"/>
      <c r="E15" s="212"/>
      <c r="F15" s="50"/>
      <c r="G15" s="212"/>
      <c r="H15" s="212"/>
      <c r="I15" s="212"/>
      <c r="J15" s="212"/>
      <c r="K15" s="212"/>
      <c r="L15" s="212"/>
      <c r="M15" s="212">
        <v>6594.58</v>
      </c>
      <c r="N15" s="212"/>
      <c r="O15" s="212"/>
      <c r="P15" s="189">
        <f t="shared" si="0"/>
        <v>6594.58</v>
      </c>
    </row>
    <row r="16" spans="1:16" ht="12.75">
      <c r="A16" s="185" t="s">
        <v>74</v>
      </c>
      <c r="B16" s="189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189">
        <f t="shared" si="0"/>
        <v>0</v>
      </c>
    </row>
    <row r="17" spans="1:16" ht="12.75">
      <c r="A17" s="185" t="s">
        <v>77</v>
      </c>
      <c r="B17" s="189"/>
      <c r="C17" s="212"/>
      <c r="D17" s="212"/>
      <c r="E17" s="212"/>
      <c r="F17" s="50"/>
      <c r="G17" s="212"/>
      <c r="H17" s="212"/>
      <c r="I17" s="212"/>
      <c r="J17" s="212"/>
      <c r="K17" s="212"/>
      <c r="L17" s="212"/>
      <c r="M17" s="212"/>
      <c r="N17" s="212"/>
      <c r="O17" s="212"/>
      <c r="P17" s="189">
        <f t="shared" si="0"/>
        <v>0</v>
      </c>
    </row>
    <row r="18" spans="1:16" ht="12.75">
      <c r="A18" s="185" t="s">
        <v>110</v>
      </c>
      <c r="B18" s="189"/>
      <c r="C18" s="212"/>
      <c r="D18" s="212"/>
      <c r="E18" s="212"/>
      <c r="F18" s="212"/>
      <c r="G18" s="212"/>
      <c r="H18" s="212"/>
      <c r="I18" s="212"/>
      <c r="J18" s="212"/>
      <c r="K18" s="212"/>
      <c r="L18" s="50"/>
      <c r="M18" s="50"/>
      <c r="N18" s="212"/>
      <c r="O18" s="212"/>
      <c r="P18" s="189">
        <f t="shared" si="0"/>
        <v>0</v>
      </c>
    </row>
    <row r="19" spans="1:16" ht="12.75">
      <c r="A19" s="185" t="s">
        <v>107</v>
      </c>
      <c r="B19" s="189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50"/>
      <c r="N19" s="212"/>
      <c r="O19" s="212"/>
      <c r="P19" s="189">
        <f t="shared" si="0"/>
        <v>0</v>
      </c>
    </row>
    <row r="20" spans="1:16" ht="13.5" thickBot="1">
      <c r="A20" s="310" t="s">
        <v>89</v>
      </c>
      <c r="B20" s="69"/>
      <c r="C20" s="70"/>
      <c r="D20" s="70"/>
      <c r="E20" s="70"/>
      <c r="F20" s="70"/>
      <c r="G20" s="311"/>
      <c r="H20" s="70"/>
      <c r="I20" s="70"/>
      <c r="J20" s="70"/>
      <c r="K20" s="70"/>
      <c r="L20" s="70"/>
      <c r="M20" s="70"/>
      <c r="N20" s="70"/>
      <c r="O20" s="70"/>
      <c r="P20" s="22">
        <f t="shared" si="0"/>
        <v>0</v>
      </c>
    </row>
    <row r="21" spans="1:16" ht="12.75">
      <c r="A21" s="83"/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6"/>
    </row>
    <row r="22" spans="1:16" ht="13.5" thickBot="1">
      <c r="A22" s="87" t="s">
        <v>55</v>
      </c>
      <c r="B22" s="88">
        <f aca="true" t="shared" si="1" ref="B22:P22">SUM(B13:B21)</f>
        <v>65725.53</v>
      </c>
      <c r="C22" s="89">
        <f t="shared" si="1"/>
        <v>14065.64</v>
      </c>
      <c r="D22" s="89">
        <f t="shared" si="1"/>
        <v>0</v>
      </c>
      <c r="E22" s="89">
        <f t="shared" si="1"/>
        <v>0</v>
      </c>
      <c r="F22" s="89">
        <f t="shared" si="1"/>
        <v>0</v>
      </c>
      <c r="G22" s="89">
        <f t="shared" si="1"/>
        <v>72.6</v>
      </c>
      <c r="H22" s="89">
        <f t="shared" si="1"/>
        <v>0</v>
      </c>
      <c r="I22" s="89">
        <f t="shared" si="1"/>
        <v>0</v>
      </c>
      <c r="J22" s="89">
        <f t="shared" si="1"/>
        <v>0</v>
      </c>
      <c r="K22" s="89">
        <f t="shared" si="1"/>
        <v>0</v>
      </c>
      <c r="L22" s="89">
        <f t="shared" si="1"/>
        <v>0</v>
      </c>
      <c r="M22" s="89">
        <f t="shared" si="1"/>
        <v>6594.58</v>
      </c>
      <c r="N22" s="89">
        <f t="shared" si="1"/>
        <v>0</v>
      </c>
      <c r="O22" s="89">
        <f t="shared" si="1"/>
        <v>0</v>
      </c>
      <c r="P22" s="90">
        <f t="shared" si="1"/>
        <v>86458.35</v>
      </c>
    </row>
    <row r="23" spans="1:16" ht="12.75">
      <c r="A23" s="91" t="s">
        <v>40</v>
      </c>
      <c r="B23" s="96">
        <f aca="true" t="shared" si="2" ref="B23:P23">B12+B22</f>
        <v>65725.53</v>
      </c>
      <c r="C23" s="97">
        <f t="shared" si="2"/>
        <v>14065.64</v>
      </c>
      <c r="D23" s="97">
        <f t="shared" si="2"/>
        <v>0</v>
      </c>
      <c r="E23" s="97">
        <f t="shared" si="2"/>
        <v>0</v>
      </c>
      <c r="F23" s="97">
        <f t="shared" si="2"/>
        <v>0</v>
      </c>
      <c r="G23" s="97">
        <f t="shared" si="2"/>
        <v>72.6</v>
      </c>
      <c r="H23" s="97">
        <f t="shared" si="2"/>
        <v>0</v>
      </c>
      <c r="I23" s="97">
        <f t="shared" si="2"/>
        <v>0</v>
      </c>
      <c r="J23" s="97">
        <f t="shared" si="2"/>
        <v>0</v>
      </c>
      <c r="K23" s="97">
        <f t="shared" si="2"/>
        <v>0</v>
      </c>
      <c r="L23" s="97">
        <f t="shared" si="2"/>
        <v>0</v>
      </c>
      <c r="M23" s="97">
        <f t="shared" si="2"/>
        <v>6594.58</v>
      </c>
      <c r="N23" s="97">
        <f t="shared" si="2"/>
        <v>0</v>
      </c>
      <c r="O23" s="97">
        <f t="shared" si="2"/>
        <v>0</v>
      </c>
      <c r="P23" s="98">
        <f t="shared" si="2"/>
        <v>86458.35</v>
      </c>
    </row>
    <row r="24" spans="1:16" ht="13.5" thickBot="1">
      <c r="A24" s="92"/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5"/>
    </row>
    <row r="25" spans="1:16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</sheetData>
  <sheetProtection/>
  <mergeCells count="11">
    <mergeCell ref="F6:M6"/>
    <mergeCell ref="A7:D7"/>
    <mergeCell ref="A9:A10"/>
    <mergeCell ref="B9:O9"/>
    <mergeCell ref="P9:P10"/>
    <mergeCell ref="A1:D1"/>
    <mergeCell ref="O1:P1"/>
    <mergeCell ref="A2:D2"/>
    <mergeCell ref="O3:P3"/>
    <mergeCell ref="B5:C5"/>
    <mergeCell ref="F5:M5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1"/>
  <sheetViews>
    <sheetView zoomScale="130" zoomScaleNormal="130" zoomScalePageLayoutView="0" workbookViewId="0" topLeftCell="A5">
      <selection activeCell="K16" sqref="K16"/>
    </sheetView>
  </sheetViews>
  <sheetFormatPr defaultColWidth="9.00390625" defaultRowHeight="12.75"/>
  <cols>
    <col min="1" max="1" width="15.125" style="0" customWidth="1"/>
    <col min="2" max="2" width="12.75390625" style="0" customWidth="1"/>
    <col min="3" max="3" width="11.75390625" style="0" customWidth="1"/>
    <col min="4" max="4" width="11.25390625" style="0" customWidth="1"/>
    <col min="5" max="5" width="9.25390625" style="0" bestFit="1" customWidth="1"/>
    <col min="6" max="6" width="11.00390625" style="0" customWidth="1"/>
    <col min="7" max="7" width="10.625" style="0" customWidth="1"/>
    <col min="8" max="8" width="8.00390625" style="0" customWidth="1"/>
    <col min="9" max="9" width="9.375" style="0" customWidth="1"/>
    <col min="10" max="10" width="10.375" style="0" customWidth="1"/>
    <col min="11" max="11" width="12.25390625" style="0" customWidth="1"/>
    <col min="12" max="13" width="13.87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27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5.75" thickBot="1">
      <c r="A12" s="163" t="s">
        <v>49</v>
      </c>
      <c r="B12" s="166">
        <v>0</v>
      </c>
      <c r="C12" s="166">
        <v>0</v>
      </c>
      <c r="D12" s="166">
        <v>0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5">
        <f>SUM(B12:L12)</f>
        <v>0</v>
      </c>
    </row>
    <row r="13" spans="1:13" ht="14.25">
      <c r="A13" s="37" t="s">
        <v>76</v>
      </c>
      <c r="B13" s="261">
        <v>73638.39</v>
      </c>
      <c r="C13" s="36">
        <v>17787.93</v>
      </c>
      <c r="D13" s="36"/>
      <c r="E13" s="36"/>
      <c r="F13" s="36"/>
      <c r="G13" s="261"/>
      <c r="H13" s="36"/>
      <c r="I13" s="36"/>
      <c r="J13" s="36"/>
      <c r="K13" s="36"/>
      <c r="L13" s="38"/>
      <c r="M13" s="49">
        <f>SUM(B13:L13)</f>
        <v>91426.32</v>
      </c>
    </row>
    <row r="14" spans="1:13" ht="14.25">
      <c r="A14" s="37" t="s">
        <v>131</v>
      </c>
      <c r="B14" s="261"/>
      <c r="C14" s="36"/>
      <c r="D14" s="36"/>
      <c r="E14" s="36"/>
      <c r="F14" s="36"/>
      <c r="G14" s="261"/>
      <c r="H14" s="36"/>
      <c r="I14" s="36"/>
      <c r="J14" s="36"/>
      <c r="K14" s="36"/>
      <c r="L14" s="38"/>
      <c r="M14" s="49">
        <f>SUM(B14:L14)</f>
        <v>0</v>
      </c>
    </row>
    <row r="15" spans="1:13" ht="14.25">
      <c r="A15" s="37" t="s">
        <v>75</v>
      </c>
      <c r="B15" s="261"/>
      <c r="C15" s="36"/>
      <c r="D15" s="36"/>
      <c r="E15" s="36"/>
      <c r="F15" s="261"/>
      <c r="G15" s="36">
        <v>177.64</v>
      </c>
      <c r="H15" s="36"/>
      <c r="I15" s="261"/>
      <c r="J15" s="261"/>
      <c r="K15" s="261"/>
      <c r="L15" s="261"/>
      <c r="M15" s="49">
        <f aca="true" t="shared" si="0" ref="M15:M22">SUM(B15:L15)</f>
        <v>177.64</v>
      </c>
    </row>
    <row r="16" spans="1:13" ht="14.25">
      <c r="A16" s="37" t="s">
        <v>77</v>
      </c>
      <c r="B16" s="261"/>
      <c r="C16" s="36"/>
      <c r="D16" s="36"/>
      <c r="E16" s="36"/>
      <c r="F16" s="36"/>
      <c r="G16" s="36"/>
      <c r="H16" s="36"/>
      <c r="I16" s="36"/>
      <c r="J16" s="36"/>
      <c r="K16" s="36">
        <v>10922.91</v>
      </c>
      <c r="L16" s="36"/>
      <c r="M16" s="49">
        <f t="shared" si="0"/>
        <v>10922.91</v>
      </c>
    </row>
    <row r="17" spans="1:13" ht="14.25">
      <c r="A17" s="37" t="s">
        <v>79</v>
      </c>
      <c r="B17" s="261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49">
        <f t="shared" si="0"/>
        <v>0</v>
      </c>
    </row>
    <row r="18" spans="1:13" ht="14.25">
      <c r="A18" s="37" t="s">
        <v>81</v>
      </c>
      <c r="B18" s="261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49">
        <f t="shared" si="0"/>
        <v>0</v>
      </c>
    </row>
    <row r="19" spans="1:13" ht="14.25">
      <c r="A19" s="37" t="s">
        <v>94</v>
      </c>
      <c r="B19" s="261"/>
      <c r="C19" s="36"/>
      <c r="D19" s="36"/>
      <c r="E19" s="36"/>
      <c r="F19" s="261"/>
      <c r="G19" s="36"/>
      <c r="H19" s="36"/>
      <c r="I19" s="36"/>
      <c r="J19" s="36"/>
      <c r="K19" s="36"/>
      <c r="L19" s="36"/>
      <c r="M19" s="49">
        <f t="shared" si="0"/>
        <v>0</v>
      </c>
    </row>
    <row r="20" spans="1:13" ht="14.25">
      <c r="A20" s="37" t="s">
        <v>88</v>
      </c>
      <c r="B20" s="261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49">
        <f t="shared" si="0"/>
        <v>0</v>
      </c>
    </row>
    <row r="21" spans="1:13" ht="14.25">
      <c r="A21" s="37" t="s">
        <v>100</v>
      </c>
      <c r="B21" s="261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49">
        <f t="shared" si="0"/>
        <v>0</v>
      </c>
    </row>
    <row r="22" spans="1:13" ht="14.25">
      <c r="A22" s="37" t="s">
        <v>155</v>
      </c>
      <c r="B22" s="261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49">
        <f t="shared" si="0"/>
        <v>0</v>
      </c>
    </row>
    <row r="23" spans="1:13" ht="14.25">
      <c r="A23" s="37" t="s">
        <v>83</v>
      </c>
      <c r="B23" s="261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49">
        <f>SUM(B23:L23)</f>
        <v>0</v>
      </c>
    </row>
    <row r="24" spans="1:13" ht="14.25">
      <c r="A24" s="37" t="s">
        <v>108</v>
      </c>
      <c r="B24" s="261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49">
        <f>SUM(B24:L24)</f>
        <v>0</v>
      </c>
    </row>
    <row r="25" spans="1:13" ht="12.75">
      <c r="A25" s="25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9">
        <f>SUM(B25:L25)</f>
        <v>0</v>
      </c>
    </row>
    <row r="26" spans="1:13" ht="13.5" thickBot="1">
      <c r="A26" s="56"/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49">
        <f>SUM(B26:L26)</f>
        <v>0</v>
      </c>
    </row>
    <row r="27" spans="1:13" ht="15.75" thickBot="1">
      <c r="A27" s="104" t="s">
        <v>55</v>
      </c>
      <c r="B27" s="146">
        <f aca="true" t="shared" si="1" ref="B27:M27">SUM(B13:B26)</f>
        <v>73638.39</v>
      </c>
      <c r="C27" s="146">
        <f t="shared" si="1"/>
        <v>17787.93</v>
      </c>
      <c r="D27" s="146">
        <f t="shared" si="1"/>
        <v>0</v>
      </c>
      <c r="E27" s="146">
        <f t="shared" si="1"/>
        <v>0</v>
      </c>
      <c r="F27" s="146">
        <f t="shared" si="1"/>
        <v>0</v>
      </c>
      <c r="G27" s="146">
        <f t="shared" si="1"/>
        <v>177.64</v>
      </c>
      <c r="H27" s="146">
        <f t="shared" si="1"/>
        <v>0</v>
      </c>
      <c r="I27" s="146">
        <f t="shared" si="1"/>
        <v>0</v>
      </c>
      <c r="J27" s="146">
        <f t="shared" si="1"/>
        <v>0</v>
      </c>
      <c r="K27" s="146">
        <f t="shared" si="1"/>
        <v>10922.91</v>
      </c>
      <c r="L27" s="146">
        <f t="shared" si="1"/>
        <v>0</v>
      </c>
      <c r="M27" s="146">
        <f t="shared" si="1"/>
        <v>102526.87000000001</v>
      </c>
    </row>
    <row r="28" spans="1:13" ht="13.5" thickBot="1">
      <c r="A28" s="66"/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7"/>
    </row>
    <row r="29" spans="1:13" ht="15">
      <c r="A29" s="151" t="s">
        <v>10</v>
      </c>
      <c r="B29" s="152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4"/>
    </row>
    <row r="30" spans="1:13" ht="15.75" thickBot="1">
      <c r="A30" s="155"/>
      <c r="B30" s="156">
        <f aca="true" t="shared" si="2" ref="B30:M30">B12+B27</f>
        <v>73638.39</v>
      </c>
      <c r="C30" s="156">
        <f t="shared" si="2"/>
        <v>17787.93</v>
      </c>
      <c r="D30" s="156">
        <f t="shared" si="2"/>
        <v>0</v>
      </c>
      <c r="E30" s="156">
        <f t="shared" si="2"/>
        <v>0</v>
      </c>
      <c r="F30" s="156">
        <f t="shared" si="2"/>
        <v>0</v>
      </c>
      <c r="G30" s="156">
        <f t="shared" si="2"/>
        <v>177.64</v>
      </c>
      <c r="H30" s="156">
        <f t="shared" si="2"/>
        <v>0</v>
      </c>
      <c r="I30" s="156">
        <f t="shared" si="2"/>
        <v>0</v>
      </c>
      <c r="J30" s="156">
        <f t="shared" si="2"/>
        <v>0</v>
      </c>
      <c r="K30" s="156">
        <f t="shared" si="2"/>
        <v>10922.91</v>
      </c>
      <c r="L30" s="156">
        <f t="shared" si="2"/>
        <v>0</v>
      </c>
      <c r="M30" s="158">
        <f t="shared" si="2"/>
        <v>102526.87000000001</v>
      </c>
    </row>
    <row r="31" spans="1:13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sheetProtection/>
  <mergeCells count="11"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F6:K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Q29"/>
  <sheetViews>
    <sheetView zoomScale="130" zoomScaleNormal="130" zoomScalePageLayoutView="0" workbookViewId="0" topLeftCell="A4">
      <selection activeCell="G22" sqref="G22"/>
    </sheetView>
  </sheetViews>
  <sheetFormatPr defaultColWidth="9.00390625" defaultRowHeight="12.75"/>
  <cols>
    <col min="1" max="1" width="16.25390625" style="0" customWidth="1"/>
    <col min="2" max="2" width="12.25390625" style="0" customWidth="1"/>
    <col min="3" max="3" width="13.75390625" style="0" customWidth="1"/>
    <col min="4" max="4" width="10.375" style="0" customWidth="1"/>
    <col min="5" max="5" width="9.75390625" style="0" customWidth="1"/>
    <col min="6" max="6" width="12.125" style="0" customWidth="1"/>
    <col min="7" max="7" width="11.625" style="0" customWidth="1"/>
    <col min="8" max="8" width="7.875" style="0" customWidth="1"/>
    <col min="9" max="9" width="5.375" style="0" hidden="1" customWidth="1"/>
    <col min="10" max="10" width="6.25390625" style="0" hidden="1" customWidth="1"/>
    <col min="11" max="11" width="10.00390625" style="0" customWidth="1"/>
    <col min="12" max="12" width="6.00390625" style="0" customWidth="1"/>
    <col min="13" max="13" width="10.125" style="0" customWidth="1"/>
    <col min="14" max="14" width="6.125" style="0" hidden="1" customWidth="1"/>
    <col min="15" max="15" width="12.25390625" style="0" customWidth="1"/>
    <col min="16" max="16" width="6.125" style="0" hidden="1" customWidth="1"/>
    <col min="17" max="17" width="15.625" style="0" customWidth="1"/>
  </cols>
  <sheetData>
    <row r="1" spans="1:17" ht="15">
      <c r="A1" s="325" t="s">
        <v>160</v>
      </c>
      <c r="B1" s="325"/>
      <c r="C1" s="325"/>
      <c r="D1" s="325"/>
      <c r="E1" s="1"/>
      <c r="F1" s="1"/>
      <c r="G1" s="1"/>
      <c r="H1" s="2"/>
      <c r="I1" s="2"/>
      <c r="J1" s="1"/>
      <c r="K1" s="1"/>
      <c r="L1" s="3"/>
      <c r="M1" s="3"/>
      <c r="N1" s="1"/>
      <c r="O1" s="326"/>
      <c r="P1" s="326"/>
      <c r="Q1" s="326"/>
    </row>
    <row r="2" spans="1:17" ht="12.75">
      <c r="A2" s="338" t="s">
        <v>1</v>
      </c>
      <c r="B2" s="338"/>
      <c r="C2" s="338"/>
      <c r="D2" s="338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39"/>
      <c r="P3" s="339"/>
      <c r="Q3" s="339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333"/>
      <c r="M5" s="333"/>
      <c r="N5" s="13"/>
      <c r="O5" s="13"/>
      <c r="P5" s="13"/>
      <c r="Q5" s="3"/>
    </row>
    <row r="6" spans="1:17" ht="16.5" thickBot="1">
      <c r="A6" s="77"/>
      <c r="B6" s="78" t="s">
        <v>28</v>
      </c>
      <c r="C6" s="80"/>
      <c r="D6" s="12"/>
      <c r="E6" s="12"/>
      <c r="F6" s="334">
        <v>43101</v>
      </c>
      <c r="G6" s="335"/>
      <c r="H6" s="335"/>
      <c r="I6" s="335"/>
      <c r="J6" s="335"/>
      <c r="K6" s="335"/>
      <c r="L6" s="335"/>
      <c r="M6" s="336"/>
      <c r="N6" s="13"/>
      <c r="O6" s="13"/>
      <c r="P6" s="13"/>
      <c r="Q6" s="3"/>
    </row>
    <row r="7" spans="1:16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30" t="s">
        <v>9</v>
      </c>
    </row>
    <row r="10" spans="1:17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/>
      <c r="Q10" s="330"/>
    </row>
    <row r="11" spans="1:17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  <c r="M11" s="63">
        <v>13</v>
      </c>
      <c r="N11" s="63">
        <v>14</v>
      </c>
      <c r="O11" s="63">
        <v>16</v>
      </c>
      <c r="P11" s="63">
        <v>17</v>
      </c>
      <c r="Q11" s="63">
        <v>18</v>
      </c>
    </row>
    <row r="12" spans="1:17" ht="15.75" thickBot="1">
      <c r="A12" s="163" t="s">
        <v>49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/>
      <c r="Q12" s="165">
        <f aca="true" t="shared" si="0" ref="Q12:Q22">SUM(B12:P12)</f>
        <v>0</v>
      </c>
    </row>
    <row r="13" spans="1:17" ht="14.25">
      <c r="A13" s="207" t="s">
        <v>76</v>
      </c>
      <c r="B13" s="54">
        <v>41361.93</v>
      </c>
      <c r="C13" s="277">
        <v>10737.74</v>
      </c>
      <c r="D13" s="278"/>
      <c r="E13" s="278"/>
      <c r="F13" s="277"/>
      <c r="G13" s="277"/>
      <c r="H13" s="277"/>
      <c r="I13" s="277"/>
      <c r="J13" s="277"/>
      <c r="K13" s="277"/>
      <c r="L13" s="277"/>
      <c r="M13" s="36"/>
      <c r="N13" s="38"/>
      <c r="O13" s="38"/>
      <c r="P13" s="52"/>
      <c r="Q13" s="49">
        <f t="shared" si="0"/>
        <v>52099.67</v>
      </c>
    </row>
    <row r="14" spans="1:17" ht="14.25">
      <c r="A14" s="207" t="s">
        <v>136</v>
      </c>
      <c r="B14" s="54"/>
      <c r="C14" s="277"/>
      <c r="D14" s="38"/>
      <c r="E14" s="35"/>
      <c r="F14" s="277"/>
      <c r="G14" s="277"/>
      <c r="H14" s="277"/>
      <c r="I14" s="277"/>
      <c r="J14" s="277"/>
      <c r="K14" s="277"/>
      <c r="L14" s="277"/>
      <c r="M14" s="36"/>
      <c r="N14" s="38"/>
      <c r="O14" s="38"/>
      <c r="P14" s="52"/>
      <c r="Q14" s="49">
        <f t="shared" si="0"/>
        <v>0</v>
      </c>
    </row>
    <row r="15" spans="1:17" ht="14.25">
      <c r="A15" s="185" t="s">
        <v>75</v>
      </c>
      <c r="B15" s="36"/>
      <c r="C15" s="36"/>
      <c r="D15" s="36"/>
      <c r="E15" s="36"/>
      <c r="F15" s="36"/>
      <c r="G15" s="36">
        <v>37.12</v>
      </c>
      <c r="H15" s="36"/>
      <c r="I15" s="36"/>
      <c r="J15" s="36"/>
      <c r="K15" s="36"/>
      <c r="L15" s="36"/>
      <c r="M15" s="36"/>
      <c r="N15" s="261"/>
      <c r="O15" s="261"/>
      <c r="P15" s="43"/>
      <c r="Q15" s="49">
        <f t="shared" si="0"/>
        <v>37.12</v>
      </c>
    </row>
    <row r="16" spans="1:17" ht="14.25">
      <c r="A16" s="185" t="s">
        <v>77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6">
        <v>5005.92</v>
      </c>
      <c r="N16" s="36"/>
      <c r="O16" s="36"/>
      <c r="P16" s="44"/>
      <c r="Q16" s="49">
        <f t="shared" si="0"/>
        <v>5005.92</v>
      </c>
    </row>
    <row r="17" spans="1:17" ht="14.25">
      <c r="A17" s="185" t="s">
        <v>79</v>
      </c>
      <c r="B17" s="261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44"/>
      <c r="Q17" s="49">
        <f t="shared" si="0"/>
        <v>0</v>
      </c>
    </row>
    <row r="18" spans="1:17" ht="14.25">
      <c r="A18" s="185" t="s">
        <v>81</v>
      </c>
      <c r="B18" s="261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44"/>
      <c r="Q18" s="49">
        <f t="shared" si="0"/>
        <v>0</v>
      </c>
    </row>
    <row r="19" spans="1:17" ht="14.25">
      <c r="A19" s="185" t="s">
        <v>74</v>
      </c>
      <c r="B19" s="261"/>
      <c r="C19" s="36"/>
      <c r="D19" s="36"/>
      <c r="E19" s="36"/>
      <c r="F19" s="261"/>
      <c r="G19" s="36"/>
      <c r="H19" s="36"/>
      <c r="I19" s="36"/>
      <c r="J19" s="36"/>
      <c r="K19" s="36"/>
      <c r="L19" s="36"/>
      <c r="M19" s="36"/>
      <c r="N19" s="36"/>
      <c r="O19" s="36"/>
      <c r="P19" s="44"/>
      <c r="Q19" s="49">
        <f t="shared" si="0"/>
        <v>0</v>
      </c>
    </row>
    <row r="20" spans="1:17" ht="14.25">
      <c r="A20" s="185" t="s">
        <v>90</v>
      </c>
      <c r="B20" s="261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44"/>
      <c r="Q20" s="49">
        <f t="shared" si="0"/>
        <v>0</v>
      </c>
    </row>
    <row r="21" spans="1:17" ht="14.25">
      <c r="A21" s="186" t="s">
        <v>167</v>
      </c>
      <c r="B21" s="261"/>
      <c r="C21" s="36"/>
      <c r="D21" s="36"/>
      <c r="E21" s="36"/>
      <c r="F21" s="36"/>
      <c r="G21" s="36">
        <v>170</v>
      </c>
      <c r="H21" s="36"/>
      <c r="I21" s="36"/>
      <c r="J21" s="36"/>
      <c r="K21" s="36"/>
      <c r="L21" s="36"/>
      <c r="M21" s="36"/>
      <c r="N21" s="36"/>
      <c r="O21" s="36"/>
      <c r="P21" s="44"/>
      <c r="Q21" s="49">
        <f t="shared" si="0"/>
        <v>170</v>
      </c>
    </row>
    <row r="22" spans="1:17" ht="14.25">
      <c r="A22" s="37" t="s">
        <v>104</v>
      </c>
      <c r="B22" s="261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4"/>
      <c r="Q22" s="49">
        <f t="shared" si="0"/>
        <v>0</v>
      </c>
    </row>
    <row r="23" spans="1:17" ht="14.25">
      <c r="A23" s="37" t="s">
        <v>89</v>
      </c>
      <c r="B23" s="261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4"/>
      <c r="Q23" s="49">
        <f>SUM(B23:P23)</f>
        <v>0</v>
      </c>
    </row>
    <row r="24" spans="1:17" ht="14.25">
      <c r="A24" s="37" t="s">
        <v>155</v>
      </c>
      <c r="B24" s="261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4"/>
      <c r="Q24" s="49">
        <f>SUM(B24:P24)</f>
        <v>0</v>
      </c>
    </row>
    <row r="25" spans="1:17" ht="13.5" thickBot="1">
      <c r="A25" s="56"/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49">
        <f>SUM(B25:P25)</f>
        <v>0</v>
      </c>
    </row>
    <row r="26" spans="1:17" ht="15" thickBot="1">
      <c r="A26" s="104" t="s">
        <v>55</v>
      </c>
      <c r="B26" s="149">
        <f aca="true" t="shared" si="1" ref="B26:Q26">SUM(B13:B25)</f>
        <v>41361.93</v>
      </c>
      <c r="C26" s="149">
        <f t="shared" si="1"/>
        <v>10737.74</v>
      </c>
      <c r="D26" s="149">
        <f t="shared" si="1"/>
        <v>0</v>
      </c>
      <c r="E26" s="149">
        <f t="shared" si="1"/>
        <v>0</v>
      </c>
      <c r="F26" s="149">
        <f t="shared" si="1"/>
        <v>0</v>
      </c>
      <c r="G26" s="149">
        <f t="shared" si="1"/>
        <v>207.12</v>
      </c>
      <c r="H26" s="149">
        <f t="shared" si="1"/>
        <v>0</v>
      </c>
      <c r="I26" s="149">
        <f t="shared" si="1"/>
        <v>0</v>
      </c>
      <c r="J26" s="149">
        <f t="shared" si="1"/>
        <v>0</v>
      </c>
      <c r="K26" s="149">
        <f t="shared" si="1"/>
        <v>0</v>
      </c>
      <c r="L26" s="149">
        <f t="shared" si="1"/>
        <v>0</v>
      </c>
      <c r="M26" s="149">
        <f t="shared" si="1"/>
        <v>5005.92</v>
      </c>
      <c r="N26" s="149">
        <f t="shared" si="1"/>
        <v>0</v>
      </c>
      <c r="O26" s="149">
        <f t="shared" si="1"/>
        <v>0</v>
      </c>
      <c r="P26" s="149">
        <f t="shared" si="1"/>
        <v>0</v>
      </c>
      <c r="Q26" s="149">
        <f t="shared" si="1"/>
        <v>57312.71</v>
      </c>
    </row>
    <row r="27" spans="1:17" ht="13.5" thickBot="1">
      <c r="A27" s="73"/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69"/>
    </row>
    <row r="28" spans="1:17" ht="15">
      <c r="A28" s="151" t="s">
        <v>10</v>
      </c>
      <c r="B28" s="152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4"/>
    </row>
    <row r="29" spans="1:17" ht="15.75" thickBot="1">
      <c r="A29" s="155"/>
      <c r="B29" s="156">
        <f aca="true" t="shared" si="2" ref="B29:O29">B12+B26</f>
        <v>41361.93</v>
      </c>
      <c r="C29" s="156">
        <f t="shared" si="2"/>
        <v>10737.74</v>
      </c>
      <c r="D29" s="156">
        <f t="shared" si="2"/>
        <v>0</v>
      </c>
      <c r="E29" s="156">
        <f t="shared" si="2"/>
        <v>0</v>
      </c>
      <c r="F29" s="156">
        <f t="shared" si="2"/>
        <v>0</v>
      </c>
      <c r="G29" s="156">
        <f t="shared" si="2"/>
        <v>207.12</v>
      </c>
      <c r="H29" s="156">
        <f t="shared" si="2"/>
        <v>0</v>
      </c>
      <c r="I29" s="156">
        <f t="shared" si="2"/>
        <v>0</v>
      </c>
      <c r="J29" s="156">
        <f t="shared" si="2"/>
        <v>0</v>
      </c>
      <c r="K29" s="156">
        <f t="shared" si="2"/>
        <v>0</v>
      </c>
      <c r="L29" s="156">
        <f t="shared" si="2"/>
        <v>0</v>
      </c>
      <c r="M29" s="156">
        <f t="shared" si="2"/>
        <v>5005.92</v>
      </c>
      <c r="N29" s="156">
        <f t="shared" si="2"/>
        <v>0</v>
      </c>
      <c r="O29" s="156">
        <f t="shared" si="2"/>
        <v>0</v>
      </c>
      <c r="P29" s="157"/>
      <c r="Q29" s="158">
        <f>Q12+Q26</f>
        <v>57312.71</v>
      </c>
    </row>
  </sheetData>
  <sheetProtection/>
  <mergeCells count="11">
    <mergeCell ref="A1:D1"/>
    <mergeCell ref="O1:Q1"/>
    <mergeCell ref="A2:D2"/>
    <mergeCell ref="O3:Q3"/>
    <mergeCell ref="A9:A10"/>
    <mergeCell ref="B9:P9"/>
    <mergeCell ref="Q9:Q10"/>
    <mergeCell ref="B5:C5"/>
    <mergeCell ref="F5:M5"/>
    <mergeCell ref="F6:M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Q29"/>
  <sheetViews>
    <sheetView zoomScale="130" zoomScaleNormal="130" zoomScalePageLayoutView="0" workbookViewId="0" topLeftCell="A1">
      <selection activeCell="H21" sqref="H21"/>
    </sheetView>
  </sheetViews>
  <sheetFormatPr defaultColWidth="9.00390625" defaultRowHeight="12.75"/>
  <cols>
    <col min="1" max="1" width="16.875" style="0" customWidth="1"/>
    <col min="2" max="2" width="12.875" style="0" customWidth="1"/>
    <col min="3" max="3" width="13.75390625" style="0" customWidth="1"/>
    <col min="4" max="4" width="11.125" style="0" customWidth="1"/>
    <col min="6" max="6" width="10.625" style="0" customWidth="1"/>
    <col min="7" max="7" width="13.625" style="0" customWidth="1"/>
    <col min="8" max="8" width="8.125" style="0" customWidth="1"/>
    <col min="9" max="10" width="6.00390625" style="0" hidden="1" customWidth="1"/>
    <col min="11" max="11" width="10.625" style="0" customWidth="1"/>
    <col min="12" max="12" width="5.125" style="0" customWidth="1"/>
    <col min="13" max="13" width="11.125" style="0" customWidth="1"/>
    <col min="14" max="14" width="5.375" style="0" hidden="1" customWidth="1"/>
    <col min="15" max="15" width="12.375" style="0" customWidth="1"/>
    <col min="16" max="16" width="5.625" style="0" hidden="1" customWidth="1"/>
    <col min="17" max="17" width="15.625" style="0" customWidth="1"/>
  </cols>
  <sheetData>
    <row r="1" spans="1:17" ht="15">
      <c r="A1" s="325" t="s">
        <v>160</v>
      </c>
      <c r="B1" s="325"/>
      <c r="C1" s="325"/>
      <c r="D1" s="325"/>
      <c r="E1" s="1"/>
      <c r="F1" s="1"/>
      <c r="G1" s="1"/>
      <c r="H1" s="2"/>
      <c r="I1" s="2"/>
      <c r="J1" s="1"/>
      <c r="K1" s="1"/>
      <c r="L1" s="3"/>
      <c r="M1" s="3"/>
      <c r="N1" s="1"/>
      <c r="O1" s="326"/>
      <c r="P1" s="326"/>
      <c r="Q1" s="326"/>
    </row>
    <row r="2" spans="1:17" ht="12.75">
      <c r="A2" s="338" t="s">
        <v>1</v>
      </c>
      <c r="B2" s="338"/>
      <c r="C2" s="338"/>
      <c r="D2" s="338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39"/>
      <c r="P3" s="339"/>
      <c r="Q3" s="339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333"/>
      <c r="M5" s="333"/>
      <c r="N5" s="13"/>
      <c r="O5" s="13"/>
      <c r="P5" s="13"/>
      <c r="Q5" s="3"/>
    </row>
    <row r="6" spans="1:17" ht="16.5" thickBot="1">
      <c r="A6" s="77"/>
      <c r="B6" s="78" t="s">
        <v>29</v>
      </c>
      <c r="C6" s="79"/>
      <c r="D6" s="80"/>
      <c r="E6" s="12"/>
      <c r="F6" s="334">
        <v>43101</v>
      </c>
      <c r="G6" s="335"/>
      <c r="H6" s="335"/>
      <c r="I6" s="335"/>
      <c r="J6" s="335"/>
      <c r="K6" s="335"/>
      <c r="L6" s="335"/>
      <c r="M6" s="336"/>
      <c r="N6" s="13"/>
      <c r="O6" s="13"/>
      <c r="P6" s="13"/>
      <c r="Q6" s="3"/>
    </row>
    <row r="7" spans="1:16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30" t="s">
        <v>9</v>
      </c>
    </row>
    <row r="10" spans="1:17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/>
      <c r="Q10" s="330"/>
    </row>
    <row r="11" spans="1:17" ht="13.5" thickBot="1">
      <c r="A11" s="63"/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  <c r="M11" s="63">
        <v>13</v>
      </c>
      <c r="N11" s="63">
        <v>14</v>
      </c>
      <c r="O11" s="63">
        <v>16</v>
      </c>
      <c r="P11" s="63">
        <v>17</v>
      </c>
      <c r="Q11" s="63">
        <v>18</v>
      </c>
    </row>
    <row r="12" spans="1:17" ht="15.75" thickBot="1">
      <c r="A12" s="307" t="s">
        <v>50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/>
      <c r="Q12" s="165">
        <f>SUM(B12:P12)</f>
        <v>0</v>
      </c>
    </row>
    <row r="13" spans="1:17" ht="14.25">
      <c r="A13" s="283" t="s">
        <v>101</v>
      </c>
      <c r="B13" s="275">
        <v>41635.77</v>
      </c>
      <c r="C13" s="274">
        <v>10609.85</v>
      </c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3"/>
      <c r="O13" s="273"/>
      <c r="P13" s="52"/>
      <c r="Q13" s="49">
        <f>SUM(B13:P13)</f>
        <v>52245.619999999995</v>
      </c>
    </row>
    <row r="14" spans="1:17" ht="14.25">
      <c r="A14" s="283" t="s">
        <v>132</v>
      </c>
      <c r="B14" s="275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3"/>
      <c r="O14" s="273"/>
      <c r="P14" s="52"/>
      <c r="Q14" s="49">
        <f>SUM(B14:P14)</f>
        <v>0</v>
      </c>
    </row>
    <row r="15" spans="1:17" ht="14.25">
      <c r="A15" s="283" t="s">
        <v>77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5"/>
      <c r="O15" s="275"/>
      <c r="P15" s="43"/>
      <c r="Q15" s="49">
        <f aca="true" t="shared" si="0" ref="Q15:Q20">SUM(B15:P15)</f>
        <v>0</v>
      </c>
    </row>
    <row r="16" spans="1:17" ht="14.25">
      <c r="A16" s="185" t="s">
        <v>75</v>
      </c>
      <c r="B16" s="273"/>
      <c r="C16" s="273"/>
      <c r="D16" s="273"/>
      <c r="E16" s="273"/>
      <c r="F16" s="273"/>
      <c r="G16" s="274">
        <v>32.18</v>
      </c>
      <c r="H16" s="273"/>
      <c r="I16" s="273"/>
      <c r="J16" s="273"/>
      <c r="K16" s="273"/>
      <c r="L16" s="273"/>
      <c r="M16" s="273"/>
      <c r="N16" s="274"/>
      <c r="O16" s="274"/>
      <c r="P16" s="44"/>
      <c r="Q16" s="49">
        <f t="shared" si="0"/>
        <v>32.18</v>
      </c>
    </row>
    <row r="17" spans="1:17" ht="14.25">
      <c r="A17" s="185" t="s">
        <v>74</v>
      </c>
      <c r="B17" s="275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>
        <v>5730.29</v>
      </c>
      <c r="N17" s="274"/>
      <c r="O17" s="274"/>
      <c r="P17" s="44"/>
      <c r="Q17" s="49">
        <f t="shared" si="0"/>
        <v>5730.29</v>
      </c>
    </row>
    <row r="18" spans="1:17" ht="14.25">
      <c r="A18" s="185" t="s">
        <v>81</v>
      </c>
      <c r="B18" s="275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44"/>
      <c r="Q18" s="49">
        <f t="shared" si="0"/>
        <v>0</v>
      </c>
    </row>
    <row r="19" spans="1:17" ht="14.25">
      <c r="A19" s="185" t="s">
        <v>79</v>
      </c>
      <c r="B19" s="275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44"/>
      <c r="Q19" s="49">
        <f t="shared" si="0"/>
        <v>0</v>
      </c>
    </row>
    <row r="20" spans="1:17" ht="14.25">
      <c r="A20" s="185" t="s">
        <v>90</v>
      </c>
      <c r="B20" s="275"/>
      <c r="C20" s="274"/>
      <c r="D20" s="274"/>
      <c r="E20" s="274"/>
      <c r="F20" s="275"/>
      <c r="G20" s="274"/>
      <c r="H20" s="274"/>
      <c r="I20" s="274"/>
      <c r="J20" s="274"/>
      <c r="K20" s="274"/>
      <c r="L20" s="274"/>
      <c r="M20" s="274"/>
      <c r="N20" s="274"/>
      <c r="O20" s="274"/>
      <c r="P20" s="44"/>
      <c r="Q20" s="49">
        <f t="shared" si="0"/>
        <v>0</v>
      </c>
    </row>
    <row r="21" spans="1:17" ht="14.25">
      <c r="A21" s="292" t="s">
        <v>167</v>
      </c>
      <c r="B21" s="275"/>
      <c r="C21" s="274"/>
      <c r="D21" s="274"/>
      <c r="E21" s="274"/>
      <c r="F21" s="274"/>
      <c r="G21" s="274">
        <v>170</v>
      </c>
      <c r="H21" s="274"/>
      <c r="I21" s="274"/>
      <c r="J21" s="274"/>
      <c r="K21" s="274"/>
      <c r="L21" s="274"/>
      <c r="M21" s="274"/>
      <c r="N21" s="274"/>
      <c r="O21" s="274"/>
      <c r="P21" s="44"/>
      <c r="Q21" s="49">
        <f>SUM(B21:P21)</f>
        <v>170</v>
      </c>
    </row>
    <row r="22" spans="1:17" ht="15" thickBot="1">
      <c r="A22" s="185" t="s">
        <v>137</v>
      </c>
      <c r="B22" s="275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44"/>
      <c r="Q22" s="49">
        <f>SUM(B22:P22)</f>
        <v>0</v>
      </c>
    </row>
    <row r="23" spans="1:17" ht="13.5" thickBot="1">
      <c r="A23" s="104" t="s">
        <v>55</v>
      </c>
      <c r="B23" s="61">
        <f aca="true" t="shared" si="1" ref="B23:Q23">SUM(B13:B22)</f>
        <v>41635.77</v>
      </c>
      <c r="C23" s="61">
        <f t="shared" si="1"/>
        <v>10609.85</v>
      </c>
      <c r="D23" s="61">
        <f t="shared" si="1"/>
        <v>0</v>
      </c>
      <c r="E23" s="61">
        <f t="shared" si="1"/>
        <v>0</v>
      </c>
      <c r="F23" s="61">
        <f t="shared" si="1"/>
        <v>0</v>
      </c>
      <c r="G23" s="61">
        <f t="shared" si="1"/>
        <v>202.18</v>
      </c>
      <c r="H23" s="61">
        <f t="shared" si="1"/>
        <v>0</v>
      </c>
      <c r="I23" s="61">
        <f t="shared" si="1"/>
        <v>0</v>
      </c>
      <c r="J23" s="61">
        <f t="shared" si="1"/>
        <v>0</v>
      </c>
      <c r="K23" s="61">
        <f t="shared" si="1"/>
        <v>0</v>
      </c>
      <c r="L23" s="61">
        <f t="shared" si="1"/>
        <v>0</v>
      </c>
      <c r="M23" s="61">
        <f t="shared" si="1"/>
        <v>5730.29</v>
      </c>
      <c r="N23" s="61">
        <f t="shared" si="1"/>
        <v>0</v>
      </c>
      <c r="O23" s="61">
        <f t="shared" si="1"/>
        <v>0</v>
      </c>
      <c r="P23" s="61">
        <f t="shared" si="1"/>
        <v>0</v>
      </c>
      <c r="Q23" s="61">
        <f t="shared" si="1"/>
        <v>58178.09</v>
      </c>
    </row>
    <row r="24" spans="1:17" ht="12.75">
      <c r="A24" s="127" t="s">
        <v>10</v>
      </c>
      <c r="B24" s="128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30"/>
    </row>
    <row r="25" spans="1:17" ht="13.5" thickBot="1">
      <c r="A25" s="131"/>
      <c r="B25" s="132">
        <f aca="true" t="shared" si="2" ref="B25:Q25">B12+B23</f>
        <v>41635.77</v>
      </c>
      <c r="C25" s="132">
        <f t="shared" si="2"/>
        <v>10609.85</v>
      </c>
      <c r="D25" s="132">
        <f t="shared" si="2"/>
        <v>0</v>
      </c>
      <c r="E25" s="132">
        <f t="shared" si="2"/>
        <v>0</v>
      </c>
      <c r="F25" s="132">
        <f t="shared" si="2"/>
        <v>0</v>
      </c>
      <c r="G25" s="132">
        <f t="shared" si="2"/>
        <v>202.18</v>
      </c>
      <c r="H25" s="132">
        <f t="shared" si="2"/>
        <v>0</v>
      </c>
      <c r="I25" s="132">
        <f t="shared" si="2"/>
        <v>0</v>
      </c>
      <c r="J25" s="132">
        <f t="shared" si="2"/>
        <v>0</v>
      </c>
      <c r="K25" s="132">
        <f t="shared" si="2"/>
        <v>0</v>
      </c>
      <c r="L25" s="132">
        <f t="shared" si="2"/>
        <v>0</v>
      </c>
      <c r="M25" s="132">
        <f t="shared" si="2"/>
        <v>5730.29</v>
      </c>
      <c r="N25" s="132">
        <f t="shared" si="2"/>
        <v>0</v>
      </c>
      <c r="O25" s="132">
        <f t="shared" si="2"/>
        <v>0</v>
      </c>
      <c r="P25" s="132">
        <f t="shared" si="2"/>
        <v>0</v>
      </c>
      <c r="Q25" s="132">
        <f t="shared" si="2"/>
        <v>58178.09</v>
      </c>
    </row>
    <row r="26" spans="1:17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</sheetData>
  <sheetProtection/>
  <mergeCells count="11">
    <mergeCell ref="A1:D1"/>
    <mergeCell ref="O1:Q1"/>
    <mergeCell ref="A2:D2"/>
    <mergeCell ref="O3:Q3"/>
    <mergeCell ref="A9:A10"/>
    <mergeCell ref="B9:P9"/>
    <mergeCell ref="Q9:Q10"/>
    <mergeCell ref="B5:C5"/>
    <mergeCell ref="F5:M5"/>
    <mergeCell ref="F6:M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R28"/>
  <sheetViews>
    <sheetView zoomScale="130" zoomScaleNormal="130" zoomScalePageLayoutView="0" workbookViewId="0" topLeftCell="A1">
      <selection activeCell="D20" sqref="D20"/>
    </sheetView>
  </sheetViews>
  <sheetFormatPr defaultColWidth="9.00390625" defaultRowHeight="12.75"/>
  <cols>
    <col min="1" max="1" width="13.00390625" style="0" customWidth="1"/>
    <col min="2" max="2" width="15.25390625" style="0" customWidth="1"/>
    <col min="3" max="3" width="11.00390625" style="0" customWidth="1"/>
    <col min="4" max="4" width="9.25390625" style="0" bestFit="1" customWidth="1"/>
    <col min="6" max="6" width="11.125" style="0" customWidth="1"/>
    <col min="7" max="7" width="9.25390625" style="0" bestFit="1" customWidth="1"/>
    <col min="8" max="8" width="11.625" style="0" customWidth="1"/>
    <col min="9" max="9" width="5.75390625" style="0" hidden="1" customWidth="1"/>
    <col min="10" max="10" width="6.00390625" style="0" hidden="1" customWidth="1"/>
    <col min="11" max="11" width="7.00390625" style="0" customWidth="1"/>
    <col min="12" max="12" width="7.75390625" style="0" customWidth="1"/>
    <col min="13" max="13" width="12.125" style="0" customWidth="1"/>
    <col min="14" max="14" width="0.12890625" style="0" customWidth="1"/>
    <col min="15" max="15" width="13.00390625" style="0" customWidth="1"/>
    <col min="16" max="16" width="5.25390625" style="0" customWidth="1"/>
    <col min="17" max="17" width="16.375" style="0" customWidth="1"/>
  </cols>
  <sheetData>
    <row r="1" spans="1:17" ht="15">
      <c r="A1" s="325" t="s">
        <v>160</v>
      </c>
      <c r="B1" s="325"/>
      <c r="C1" s="325"/>
      <c r="D1" s="325"/>
      <c r="E1" s="1"/>
      <c r="F1" s="1"/>
      <c r="G1" s="1"/>
      <c r="H1" s="2"/>
      <c r="I1" s="2"/>
      <c r="J1" s="1"/>
      <c r="K1" s="1"/>
      <c r="L1" s="3"/>
      <c r="M1" s="3"/>
      <c r="N1" s="1"/>
      <c r="O1" s="326"/>
      <c r="P1" s="326"/>
      <c r="Q1" s="326"/>
    </row>
    <row r="2" spans="1:17" ht="12.75">
      <c r="A2" s="338" t="s">
        <v>1</v>
      </c>
      <c r="B2" s="338"/>
      <c r="C2" s="338"/>
      <c r="D2" s="338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39"/>
      <c r="P3" s="339"/>
      <c r="Q3" s="339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333"/>
      <c r="M5" s="333"/>
      <c r="N5" s="13"/>
      <c r="O5" s="13"/>
      <c r="P5" s="13"/>
      <c r="Q5" s="3"/>
    </row>
    <row r="6" spans="1:17" ht="16.5" thickBot="1">
      <c r="A6" s="77"/>
      <c r="B6" s="78" t="s">
        <v>66</v>
      </c>
      <c r="C6" s="79"/>
      <c r="D6" s="80"/>
      <c r="E6" s="12"/>
      <c r="F6" s="334">
        <v>43101</v>
      </c>
      <c r="G6" s="335"/>
      <c r="H6" s="335"/>
      <c r="I6" s="335"/>
      <c r="J6" s="335"/>
      <c r="K6" s="335"/>
      <c r="L6" s="335"/>
      <c r="M6" s="336"/>
      <c r="N6" s="13"/>
      <c r="O6" s="13"/>
      <c r="P6" s="13"/>
      <c r="Q6" s="3"/>
    </row>
    <row r="7" spans="1:16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30" t="s">
        <v>9</v>
      </c>
    </row>
    <row r="10" spans="1:17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 t="s">
        <v>44</v>
      </c>
      <c r="Q10" s="330"/>
    </row>
    <row r="11" spans="1:17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  <c r="M11" s="63">
        <v>13</v>
      </c>
      <c r="N11" s="63">
        <v>14</v>
      </c>
      <c r="O11" s="63">
        <v>16</v>
      </c>
      <c r="P11" s="63">
        <v>17</v>
      </c>
      <c r="Q11" s="63">
        <v>18</v>
      </c>
    </row>
    <row r="12" spans="1:17" ht="15.75" thickBot="1">
      <c r="A12" s="74" t="s">
        <v>49</v>
      </c>
      <c r="B12" s="75">
        <f>'Кіл. 5 (сад)'!B12+'чер.яр (сад)'!B12+'н.ник (сад)'!B12+'вас (сад)'!B12</f>
        <v>0</v>
      </c>
      <c r="C12" s="75">
        <f>'Кіл. 5 (сад)'!C12+'чер.яр (сад)'!C12+'н.ник (сад)'!C12+'вас (сад)'!C12</f>
        <v>0</v>
      </c>
      <c r="D12" s="75">
        <f>'Кіл. 5 (сад)'!D12+'чер.яр (сад)'!D12+'н.ник (сад)'!D12+'вас (сад)'!D12</f>
        <v>0</v>
      </c>
      <c r="E12" s="75">
        <f>'Кіл. 5 (сад)'!E12+'чер.яр (сад)'!E12+'н.ник (сад)'!E12+'вас (сад)'!E12</f>
        <v>0</v>
      </c>
      <c r="F12" s="75">
        <f>'Кіл. 5 (сад)'!F12+'чер.яр (сад)'!F12+'н.ник (сад)'!F12+'вас (сад)'!F12</f>
        <v>0</v>
      </c>
      <c r="G12" s="75">
        <f>'Кіл. 5 (сад)'!G12+'чер.яр (сад)'!G12+'н.ник (сад)'!G12+'вас (сад)'!G12</f>
        <v>0</v>
      </c>
      <c r="H12" s="75">
        <f>'Кіл. 5 (сад)'!H12+'чер.яр (сад)'!H12+'н.ник (сад)'!H12+'вас (сад)'!H12</f>
        <v>0</v>
      </c>
      <c r="I12" s="75">
        <f>'Кіл. 5 (сад)'!I12+'чер.яр (сад)'!I12+'н.ник (сад)'!I12+'вас (сад)'!I12</f>
        <v>0</v>
      </c>
      <c r="J12" s="75">
        <f>'Кіл. 5 (сад)'!J12+'чер.яр (сад)'!J12+'н.ник (сад)'!J12+'вас (сад)'!J12</f>
        <v>0</v>
      </c>
      <c r="K12" s="75">
        <f>'Кіл. 5 (сад)'!K12+'чер.яр (сад)'!K12+'н.ник (сад)'!K12+'вас (сад)'!K12</f>
        <v>0</v>
      </c>
      <c r="L12" s="75">
        <f>'Кіл. 5 (сад)'!L12+'чер.яр (сад)'!L12+'н.ник (сад)'!L12+'вас (сад)'!L12</f>
        <v>0</v>
      </c>
      <c r="M12" s="75">
        <f>'Кіл. 5 (сад)'!M12+'чер.яр (сад)'!M12+'н.ник (сад)'!M12+'вас (сад)'!M12</f>
        <v>0</v>
      </c>
      <c r="N12" s="75">
        <f>'Кіл. 5 (сад)'!N12+'чер.яр (сад)'!N12+'н.ник (сад)'!N12+'вас (сад)'!N12</f>
        <v>0</v>
      </c>
      <c r="O12" s="75">
        <f>'Кіл. 5 (сад)'!O12+'чер.яр (сад)'!O12+'н.ник (сад)'!O12+'вас (сад)'!O12</f>
        <v>0</v>
      </c>
      <c r="P12" s="75">
        <f>'Кіл. 5 (сад)'!P12+'чер.яр (сад)'!P12+'н.ник (сад)'!P12+'вас (сад)'!P12</f>
        <v>0</v>
      </c>
      <c r="Q12" s="75">
        <f>'Кіл. 5 (сад)'!Q12+'чер.яр (сад)'!Q12+'н.ник (сад)'!Q12+'вас (сад)'!Q12</f>
        <v>0</v>
      </c>
    </row>
    <row r="13" spans="1:18" ht="15.75">
      <c r="A13" s="234" t="s">
        <v>58</v>
      </c>
      <c r="B13" s="60">
        <f>'Кіл. 5 (сад)'!B26</f>
        <v>34197.67</v>
      </c>
      <c r="C13" s="60">
        <f>'Кіл. 5 (сад)'!C26</f>
        <v>7523.49</v>
      </c>
      <c r="D13" s="60">
        <f>'Кіл. 5 (сад)'!D26</f>
        <v>0</v>
      </c>
      <c r="E13" s="60">
        <f>'Кіл. 5 (сад)'!E26</f>
        <v>0</v>
      </c>
      <c r="F13" s="60">
        <f>'Кіл. 5 (сад)'!F26</f>
        <v>0</v>
      </c>
      <c r="G13" s="60">
        <f>'Кіл. 5 (сад)'!G26</f>
        <v>0</v>
      </c>
      <c r="H13" s="60">
        <f>'Кіл. 5 (сад)'!H26</f>
        <v>0</v>
      </c>
      <c r="I13" s="60">
        <f>'Кіл. 5 (сад)'!I26</f>
        <v>0</v>
      </c>
      <c r="J13" s="60">
        <f>'Кіл. 5 (сад)'!J26</f>
        <v>0</v>
      </c>
      <c r="K13" s="60">
        <f>'Кіл. 5 (сад)'!K26</f>
        <v>0</v>
      </c>
      <c r="L13" s="60">
        <f>'Кіл. 5 (сад)'!L26</f>
        <v>0</v>
      </c>
      <c r="M13" s="60">
        <f>'Кіл. 5 (сад)'!M26</f>
        <v>0</v>
      </c>
      <c r="N13" s="60">
        <f>'Кіл. 5 (сад)'!N26</f>
        <v>0</v>
      </c>
      <c r="O13" s="60">
        <f>'Кіл. 5 (сад)'!O26</f>
        <v>0</v>
      </c>
      <c r="P13" s="60">
        <f>'Кіл. 5 (сад)'!P26</f>
        <v>0</v>
      </c>
      <c r="Q13" s="60">
        <f>'Кіл. 5 (сад)'!Q26</f>
        <v>41721.159999999996</v>
      </c>
      <c r="R13" s="40"/>
    </row>
    <row r="14" spans="1:17" ht="15.75">
      <c r="A14" s="235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3"/>
    </row>
    <row r="15" spans="1:17" ht="15.75">
      <c r="A15" s="236" t="s">
        <v>59</v>
      </c>
      <c r="B15" s="43">
        <f>'чер.яр (сад)'!B25</f>
        <v>16281.96</v>
      </c>
      <c r="C15" s="43">
        <f>'чер.яр (сад)'!C25</f>
        <v>3684.11</v>
      </c>
      <c r="D15" s="43">
        <f>'чер.яр (сад)'!D25</f>
        <v>0</v>
      </c>
      <c r="E15" s="43">
        <f>'чер.яр (сад)'!E25</f>
        <v>0</v>
      </c>
      <c r="F15" s="43">
        <f>'чер.яр (сад)'!F25</f>
        <v>0</v>
      </c>
      <c r="G15" s="43">
        <f>'чер.яр (сад)'!G25</f>
        <v>0</v>
      </c>
      <c r="H15" s="43">
        <f>'чер.яр (сад)'!H25</f>
        <v>0</v>
      </c>
      <c r="I15" s="43">
        <f>'чер.яр (сад)'!I25</f>
        <v>0</v>
      </c>
      <c r="J15" s="43">
        <f>'чер.яр (сад)'!J25</f>
        <v>0</v>
      </c>
      <c r="K15" s="43">
        <f>'чер.яр (сад)'!K25</f>
        <v>0</v>
      </c>
      <c r="L15" s="43">
        <f>'чер.яр (сад)'!L25</f>
        <v>0</v>
      </c>
      <c r="M15" s="43">
        <f>'чер.яр (сад)'!M25</f>
        <v>0</v>
      </c>
      <c r="N15" s="43">
        <f>'чер.яр (сад)'!N25</f>
        <v>0</v>
      </c>
      <c r="O15" s="43">
        <f>'чер.яр (сад)'!O25</f>
        <v>0</v>
      </c>
      <c r="P15" s="43">
        <f>'чер.яр (сад)'!P25</f>
        <v>0</v>
      </c>
      <c r="Q15" s="43">
        <f>'чер.яр (сад)'!Q25</f>
        <v>19966.07</v>
      </c>
    </row>
    <row r="16" spans="1:17" ht="15.75">
      <c r="A16" s="235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3"/>
    </row>
    <row r="17" spans="1:17" ht="15.75">
      <c r="A17" s="236" t="s">
        <v>60</v>
      </c>
      <c r="B17" s="43">
        <f>'н.ник (сад)'!B23</f>
        <v>21311.4</v>
      </c>
      <c r="C17" s="43">
        <f>'н.ник (сад)'!C23</f>
        <v>5098.04</v>
      </c>
      <c r="D17" s="43">
        <f>'н.ник (сад)'!D23</f>
        <v>0</v>
      </c>
      <c r="E17" s="43">
        <f>'н.ник (сад)'!E23</f>
        <v>0</v>
      </c>
      <c r="F17" s="43">
        <f>'н.ник (сад)'!F23</f>
        <v>0</v>
      </c>
      <c r="G17" s="43">
        <f>'н.ник (сад)'!G23</f>
        <v>0</v>
      </c>
      <c r="H17" s="43">
        <f>'н.ник (сад)'!H23</f>
        <v>0</v>
      </c>
      <c r="I17" s="43">
        <f>'н.ник (сад)'!I23</f>
        <v>0</v>
      </c>
      <c r="J17" s="43">
        <f>'н.ник (сад)'!J23</f>
        <v>0</v>
      </c>
      <c r="K17" s="43">
        <f>'н.ник (сад)'!K23</f>
        <v>0</v>
      </c>
      <c r="L17" s="43">
        <f>'н.ник (сад)'!L23</f>
        <v>0</v>
      </c>
      <c r="M17" s="43">
        <f>'н.ник (сад)'!M23</f>
        <v>0</v>
      </c>
      <c r="N17" s="43">
        <f>'н.ник (сад)'!N23</f>
        <v>0</v>
      </c>
      <c r="O17" s="43">
        <f>'н.ник (сад)'!O23</f>
        <v>0</v>
      </c>
      <c r="P17" s="43">
        <f>'н.ник (сад)'!P23</f>
        <v>0</v>
      </c>
      <c r="Q17" s="43">
        <f>'н.ник (сад)'!Q23</f>
        <v>26409.440000000002</v>
      </c>
    </row>
    <row r="18" spans="1:17" ht="15.75">
      <c r="A18" s="235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3"/>
    </row>
    <row r="19" spans="1:17" ht="15.75">
      <c r="A19" s="235" t="s">
        <v>61</v>
      </c>
      <c r="B19" s="43">
        <f>'вас (сад)'!B23</f>
        <v>20168.4</v>
      </c>
      <c r="C19" s="43">
        <f>'вас (сад)'!C23</f>
        <v>4437.05</v>
      </c>
      <c r="D19" s="43">
        <f>'вас (сад)'!D23</f>
        <v>0</v>
      </c>
      <c r="E19" s="43">
        <f>'вас (сад)'!E23</f>
        <v>0</v>
      </c>
      <c r="F19" s="43">
        <f>'вас (сад)'!F23</f>
        <v>0</v>
      </c>
      <c r="G19" s="43">
        <f>'вас (сад)'!G23</f>
        <v>0</v>
      </c>
      <c r="H19" s="43">
        <f>'вас (сад)'!H23</f>
        <v>0</v>
      </c>
      <c r="I19" s="43">
        <f>'вас (сад)'!I23</f>
        <v>0</v>
      </c>
      <c r="J19" s="43">
        <f>'вас (сад)'!J23</f>
        <v>0</v>
      </c>
      <c r="K19" s="43">
        <f>'вас (сад)'!K23</f>
        <v>0</v>
      </c>
      <c r="L19" s="43">
        <f>'вас (сад)'!L23</f>
        <v>0</v>
      </c>
      <c r="M19" s="43">
        <f>'вас (сад)'!M23</f>
        <v>0</v>
      </c>
      <c r="N19" s="43">
        <f>'вас (сад)'!N23</f>
        <v>0</v>
      </c>
      <c r="O19" s="43">
        <f>'вас (сад)'!O23</f>
        <v>0</v>
      </c>
      <c r="P19" s="43">
        <f>'вас (сад)'!P23</f>
        <v>0</v>
      </c>
      <c r="Q19" s="43">
        <f>'вас (сад)'!Q23</f>
        <v>24605.45</v>
      </c>
    </row>
    <row r="20" spans="1:17" ht="16.5" thickBot="1">
      <c r="A20" s="236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2"/>
    </row>
    <row r="21" spans="1:17" ht="15" thickBot="1">
      <c r="A21" s="177" t="s">
        <v>55</v>
      </c>
      <c r="B21" s="176">
        <f aca="true" t="shared" si="0" ref="B21:Q21">SUM(B13:B20)</f>
        <v>91959.43</v>
      </c>
      <c r="C21" s="178">
        <f t="shared" si="0"/>
        <v>20742.69</v>
      </c>
      <c r="D21" s="178">
        <f t="shared" si="0"/>
        <v>0</v>
      </c>
      <c r="E21" s="178">
        <f t="shared" si="0"/>
        <v>0</v>
      </c>
      <c r="F21" s="178">
        <f t="shared" si="0"/>
        <v>0</v>
      </c>
      <c r="G21" s="178">
        <f t="shared" si="0"/>
        <v>0</v>
      </c>
      <c r="H21" s="178">
        <f t="shared" si="0"/>
        <v>0</v>
      </c>
      <c r="I21" s="178">
        <f t="shared" si="0"/>
        <v>0</v>
      </c>
      <c r="J21" s="178">
        <f t="shared" si="0"/>
        <v>0</v>
      </c>
      <c r="K21" s="178">
        <f t="shared" si="0"/>
        <v>0</v>
      </c>
      <c r="L21" s="178">
        <f t="shared" si="0"/>
        <v>0</v>
      </c>
      <c r="M21" s="178">
        <f t="shared" si="0"/>
        <v>0</v>
      </c>
      <c r="N21" s="178">
        <f t="shared" si="0"/>
        <v>0</v>
      </c>
      <c r="O21" s="178">
        <f t="shared" si="0"/>
        <v>0</v>
      </c>
      <c r="P21" s="178">
        <f t="shared" si="0"/>
        <v>0</v>
      </c>
      <c r="Q21" s="179">
        <f t="shared" si="0"/>
        <v>112702.12</v>
      </c>
    </row>
    <row r="22" spans="1:17" ht="12.75">
      <c r="A22" s="66"/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7"/>
    </row>
    <row r="23" spans="1:17" ht="13.5" thickBot="1">
      <c r="A23" s="71" t="s">
        <v>10</v>
      </c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69"/>
    </row>
    <row r="24" spans="1:17" ht="15.75" thickBot="1">
      <c r="A24" s="180"/>
      <c r="B24" s="181">
        <f>B12+B21</f>
        <v>91959.43</v>
      </c>
      <c r="C24" s="182">
        <f>C12+C21</f>
        <v>20742.69</v>
      </c>
      <c r="D24" s="182">
        <f>D12+D21</f>
        <v>0</v>
      </c>
      <c r="E24" s="182">
        <f>E12+E21</f>
        <v>0</v>
      </c>
      <c r="F24" s="182">
        <f>SUM(F12:F23)</f>
        <v>0</v>
      </c>
      <c r="G24" s="182">
        <f>G12+G21</f>
        <v>0</v>
      </c>
      <c r="H24" s="182">
        <f>H12+H21</f>
        <v>0</v>
      </c>
      <c r="I24" s="182"/>
      <c r="J24" s="182"/>
      <c r="K24" s="182"/>
      <c r="L24" s="182">
        <f>L12+L21</f>
        <v>0</v>
      </c>
      <c r="M24" s="182">
        <f>M12+M21</f>
        <v>0</v>
      </c>
      <c r="N24" s="182"/>
      <c r="O24" s="182">
        <f>O12+O21</f>
        <v>0</v>
      </c>
      <c r="P24" s="182"/>
      <c r="Q24" s="183">
        <f>Q12+Q21</f>
        <v>112702.12</v>
      </c>
    </row>
    <row r="25" spans="1:17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2.75">
      <c r="A26" s="28" t="s">
        <v>57</v>
      </c>
      <c r="B26" s="230"/>
      <c r="C26" s="231"/>
      <c r="D26" s="231"/>
      <c r="E26" s="28"/>
      <c r="F26" s="28"/>
      <c r="G26" s="231"/>
      <c r="H26" s="232"/>
      <c r="I26" s="28"/>
      <c r="J26" s="28"/>
      <c r="K26" s="28"/>
      <c r="L26" s="230"/>
      <c r="M26" s="230"/>
      <c r="N26" s="28"/>
      <c r="O26" s="230"/>
      <c r="P26" s="28"/>
      <c r="Q26" s="28"/>
    </row>
    <row r="28" spans="1:15" ht="12.75">
      <c r="A28" t="s">
        <v>54</v>
      </c>
      <c r="B28" s="40">
        <f>B24-B26</f>
        <v>91959.43</v>
      </c>
      <c r="C28" s="40">
        <f>C24-C26</f>
        <v>20742.69</v>
      </c>
      <c r="D28" s="40">
        <f>D24-D26</f>
        <v>0</v>
      </c>
      <c r="G28" s="233">
        <f>G24-G26</f>
        <v>0</v>
      </c>
      <c r="H28" s="233">
        <f>H24-H26</f>
        <v>0</v>
      </c>
      <c r="L28" s="233">
        <f>L24-L26</f>
        <v>0</v>
      </c>
      <c r="M28" s="233">
        <f>M24-M26</f>
        <v>0</v>
      </c>
      <c r="N28" s="233">
        <f>N24-N26</f>
        <v>0</v>
      </c>
      <c r="O28" s="233">
        <f>O24-O26</f>
        <v>0</v>
      </c>
    </row>
  </sheetData>
  <sheetProtection/>
  <mergeCells count="11">
    <mergeCell ref="A9:A10"/>
    <mergeCell ref="B9:P9"/>
    <mergeCell ref="Q9:Q10"/>
    <mergeCell ref="B5:C5"/>
    <mergeCell ref="F5:M5"/>
    <mergeCell ref="F6:M6"/>
    <mergeCell ref="A7:D7"/>
    <mergeCell ref="A1:D1"/>
    <mergeCell ref="O1:Q1"/>
    <mergeCell ref="A2:D2"/>
    <mergeCell ref="O3:Q3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Q30"/>
  <sheetViews>
    <sheetView zoomScale="140" zoomScaleNormal="140" zoomScalePageLayoutView="0" workbookViewId="0" topLeftCell="A4">
      <selection activeCell="B13" sqref="B13:C13"/>
    </sheetView>
  </sheetViews>
  <sheetFormatPr defaultColWidth="9.00390625" defaultRowHeight="12.75"/>
  <cols>
    <col min="1" max="1" width="12.25390625" style="0" customWidth="1"/>
    <col min="2" max="2" width="12.00390625" style="0" customWidth="1"/>
    <col min="3" max="3" width="12.625" style="0" customWidth="1"/>
    <col min="5" max="5" width="10.75390625" style="0" customWidth="1"/>
    <col min="6" max="6" width="11.25390625" style="0" customWidth="1"/>
    <col min="7" max="7" width="10.75390625" style="0" customWidth="1"/>
    <col min="9" max="9" width="5.625" style="0" hidden="1" customWidth="1"/>
    <col min="10" max="10" width="3.75390625" style="0" hidden="1" customWidth="1"/>
    <col min="13" max="13" width="10.75390625" style="0" customWidth="1"/>
    <col min="14" max="14" width="9.125" style="0" hidden="1" customWidth="1"/>
    <col min="15" max="15" width="11.875" style="0" customWidth="1"/>
    <col min="16" max="16" width="9.125" style="0" hidden="1" customWidth="1"/>
    <col min="17" max="17" width="12.625" style="0" customWidth="1"/>
  </cols>
  <sheetData>
    <row r="1" spans="1:17" ht="15">
      <c r="A1" s="325" t="s">
        <v>160</v>
      </c>
      <c r="B1" s="325"/>
      <c r="C1" s="325"/>
      <c r="D1" s="325"/>
      <c r="E1" s="1"/>
      <c r="F1" s="1"/>
      <c r="G1" s="1"/>
      <c r="H1" s="2"/>
      <c r="I1" s="2"/>
      <c r="J1" s="1"/>
      <c r="K1" s="1"/>
      <c r="L1" s="3"/>
      <c r="M1" s="3"/>
      <c r="N1" s="1"/>
      <c r="O1" s="326"/>
      <c r="P1" s="326"/>
      <c r="Q1" s="326"/>
    </row>
    <row r="2" spans="1:17" ht="12.75">
      <c r="A2" s="338" t="s">
        <v>1</v>
      </c>
      <c r="B2" s="338"/>
      <c r="C2" s="338"/>
      <c r="D2" s="338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39"/>
      <c r="P3" s="339"/>
      <c r="Q3" s="339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333"/>
      <c r="M5" s="333"/>
      <c r="N5" s="13"/>
      <c r="O5" s="13"/>
      <c r="P5" s="13"/>
      <c r="Q5" s="3"/>
    </row>
    <row r="6" spans="1:17" ht="16.5" thickBot="1">
      <c r="A6" s="77"/>
      <c r="B6" s="78" t="s">
        <v>62</v>
      </c>
      <c r="C6" s="80"/>
      <c r="D6" s="12"/>
      <c r="E6" s="12"/>
      <c r="F6" s="334">
        <v>43101</v>
      </c>
      <c r="G6" s="335"/>
      <c r="H6" s="335"/>
      <c r="I6" s="335"/>
      <c r="J6" s="335"/>
      <c r="K6" s="335"/>
      <c r="L6" s="335"/>
      <c r="M6" s="336"/>
      <c r="N6" s="13"/>
      <c r="O6" s="13"/>
      <c r="P6" s="13"/>
      <c r="Q6" s="3"/>
    </row>
    <row r="7" spans="1:16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30" t="s">
        <v>9</v>
      </c>
    </row>
    <row r="10" spans="1:17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 t="s">
        <v>44</v>
      </c>
      <c r="Q10" s="330"/>
    </row>
    <row r="11" spans="1:17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  <c r="M11" s="63">
        <v>13</v>
      </c>
      <c r="N11" s="63">
        <v>14</v>
      </c>
      <c r="O11" s="63">
        <v>16</v>
      </c>
      <c r="P11" s="63">
        <v>17</v>
      </c>
      <c r="Q11" s="63">
        <v>18</v>
      </c>
    </row>
    <row r="12" spans="1:17" ht="15.75" thickBot="1">
      <c r="A12" s="163" t="s">
        <v>49</v>
      </c>
      <c r="B12" s="299">
        <v>0</v>
      </c>
      <c r="C12" s="299">
        <v>0</v>
      </c>
      <c r="D12" s="299">
        <v>0</v>
      </c>
      <c r="E12" s="299">
        <v>0</v>
      </c>
      <c r="F12" s="299">
        <v>0</v>
      </c>
      <c r="G12" s="299">
        <v>0</v>
      </c>
      <c r="H12" s="299">
        <v>0</v>
      </c>
      <c r="I12" s="299">
        <v>0</v>
      </c>
      <c r="J12" s="299">
        <v>0</v>
      </c>
      <c r="K12" s="299">
        <v>0</v>
      </c>
      <c r="L12" s="299">
        <v>0</v>
      </c>
      <c r="M12" s="299">
        <v>0</v>
      </c>
      <c r="N12" s="299">
        <v>0</v>
      </c>
      <c r="O12" s="299">
        <v>0</v>
      </c>
      <c r="P12" s="164"/>
      <c r="Q12" s="165">
        <f>SUM(B12:P12)</f>
        <v>0</v>
      </c>
    </row>
    <row r="13" spans="1:17" ht="12.75">
      <c r="A13" s="218" t="s">
        <v>76</v>
      </c>
      <c r="B13" s="237">
        <v>34197.67</v>
      </c>
      <c r="C13" s="237">
        <v>7523.49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49">
        <f>SUM(B13:P13)</f>
        <v>41721.159999999996</v>
      </c>
    </row>
    <row r="14" spans="1:17" ht="14.25">
      <c r="A14" s="37" t="s">
        <v>79</v>
      </c>
      <c r="B14" s="43"/>
      <c r="C14" s="44"/>
      <c r="D14" s="44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9">
        <f aca="true" t="shared" si="0" ref="Q14:Q25">SUM(B14:P14)</f>
        <v>0</v>
      </c>
    </row>
    <row r="15" spans="1:17" ht="14.25">
      <c r="A15" s="42" t="s">
        <v>77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36"/>
      <c r="M15" s="44"/>
      <c r="N15" s="44"/>
      <c r="O15" s="44"/>
      <c r="P15" s="44"/>
      <c r="Q15" s="49">
        <f t="shared" si="0"/>
        <v>0</v>
      </c>
    </row>
    <row r="16" spans="1:17" ht="12.75">
      <c r="A16" s="42" t="s">
        <v>73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9">
        <f t="shared" si="0"/>
        <v>0</v>
      </c>
    </row>
    <row r="17" spans="1:17" ht="12.75">
      <c r="A17" s="42" t="s">
        <v>81</v>
      </c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9">
        <f t="shared" si="0"/>
        <v>0</v>
      </c>
    </row>
    <row r="18" spans="1:17" ht="12.75">
      <c r="A18" s="42" t="s">
        <v>74</v>
      </c>
      <c r="B18" s="43"/>
      <c r="C18" s="44"/>
      <c r="D18" s="44"/>
      <c r="E18" s="44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9">
        <f t="shared" si="0"/>
        <v>0</v>
      </c>
    </row>
    <row r="19" spans="1:17" ht="12.75">
      <c r="A19" s="271" t="s">
        <v>100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9">
        <f t="shared" si="0"/>
        <v>0</v>
      </c>
    </row>
    <row r="20" spans="1:17" ht="12.75">
      <c r="A20" s="268" t="s">
        <v>83</v>
      </c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9">
        <f t="shared" si="0"/>
        <v>0</v>
      </c>
    </row>
    <row r="21" spans="1:17" ht="12.75">
      <c r="A21" s="271" t="s">
        <v>139</v>
      </c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9">
        <f t="shared" si="0"/>
        <v>0</v>
      </c>
    </row>
    <row r="22" spans="1:17" ht="12.75">
      <c r="A22" s="222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9">
        <f t="shared" si="0"/>
        <v>0</v>
      </c>
    </row>
    <row r="23" spans="1:17" ht="12.75">
      <c r="A23" s="222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9">
        <f t="shared" si="0"/>
        <v>0</v>
      </c>
    </row>
    <row r="24" spans="1:17" ht="12.75">
      <c r="A24" s="22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9">
        <f t="shared" si="0"/>
        <v>0</v>
      </c>
    </row>
    <row r="25" spans="1:17" ht="13.5" thickBot="1">
      <c r="A25" s="224"/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49">
        <f t="shared" si="0"/>
        <v>0</v>
      </c>
    </row>
    <row r="26" spans="1:17" ht="15" thickBot="1">
      <c r="A26" s="148" t="s">
        <v>55</v>
      </c>
      <c r="B26" s="149">
        <f aca="true" t="shared" si="1" ref="B26:N26">SUM(B13:B25)</f>
        <v>34197.67</v>
      </c>
      <c r="C26" s="149">
        <f t="shared" si="1"/>
        <v>7523.49</v>
      </c>
      <c r="D26" s="149">
        <f t="shared" si="1"/>
        <v>0</v>
      </c>
      <c r="E26" s="149">
        <f t="shared" si="1"/>
        <v>0</v>
      </c>
      <c r="F26" s="149">
        <f t="shared" si="1"/>
        <v>0</v>
      </c>
      <c r="G26" s="149">
        <f t="shared" si="1"/>
        <v>0</v>
      </c>
      <c r="H26" s="149">
        <f t="shared" si="1"/>
        <v>0</v>
      </c>
      <c r="I26" s="149">
        <f t="shared" si="1"/>
        <v>0</v>
      </c>
      <c r="J26" s="149">
        <f t="shared" si="1"/>
        <v>0</v>
      </c>
      <c r="K26" s="149">
        <f t="shared" si="1"/>
        <v>0</v>
      </c>
      <c r="L26" s="149">
        <f t="shared" si="1"/>
        <v>0</v>
      </c>
      <c r="M26" s="149">
        <f t="shared" si="1"/>
        <v>0</v>
      </c>
      <c r="N26" s="149">
        <f t="shared" si="1"/>
        <v>0</v>
      </c>
      <c r="O26" s="149">
        <f>SUM(O15:O25)</f>
        <v>0</v>
      </c>
      <c r="P26" s="149">
        <f>SUM(P15:P25)</f>
        <v>0</v>
      </c>
      <c r="Q26" s="149">
        <f>SUM(Q13:Q25)</f>
        <v>41721.159999999996</v>
      </c>
    </row>
    <row r="27" spans="1:17" ht="15">
      <c r="A27" s="196" t="s">
        <v>10</v>
      </c>
      <c r="B27" s="197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9"/>
    </row>
    <row r="28" spans="1:17" ht="15.75" thickBot="1">
      <c r="A28" s="200"/>
      <c r="B28" s="201">
        <f aca="true" t="shared" si="2" ref="B28:M28">B12+B26</f>
        <v>34197.67</v>
      </c>
      <c r="C28" s="202">
        <f t="shared" si="2"/>
        <v>7523.49</v>
      </c>
      <c r="D28" s="202">
        <f t="shared" si="2"/>
        <v>0</v>
      </c>
      <c r="E28" s="296">
        <f t="shared" si="2"/>
        <v>0</v>
      </c>
      <c r="F28" s="202">
        <f t="shared" si="2"/>
        <v>0</v>
      </c>
      <c r="G28" s="202">
        <f t="shared" si="2"/>
        <v>0</v>
      </c>
      <c r="H28" s="202">
        <f t="shared" si="2"/>
        <v>0</v>
      </c>
      <c r="I28" s="202">
        <f t="shared" si="2"/>
        <v>0</v>
      </c>
      <c r="J28" s="202">
        <f t="shared" si="2"/>
        <v>0</v>
      </c>
      <c r="K28" s="202">
        <f t="shared" si="2"/>
        <v>0</v>
      </c>
      <c r="L28" s="202">
        <f t="shared" si="2"/>
        <v>0</v>
      </c>
      <c r="M28" s="202">
        <f t="shared" si="2"/>
        <v>0</v>
      </c>
      <c r="N28" s="202"/>
      <c r="O28" s="202">
        <f>O12+O26</f>
        <v>0</v>
      </c>
      <c r="P28" s="202"/>
      <c r="Q28" s="203">
        <f>Q12+Q26</f>
        <v>41721.159999999996</v>
      </c>
    </row>
    <row r="29" spans="1:17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5">
      <c r="A30" s="325" t="s">
        <v>0</v>
      </c>
      <c r="B30" s="325"/>
      <c r="C30" s="325"/>
      <c r="D30" s="325"/>
      <c r="E30" s="1"/>
      <c r="F30" s="1"/>
      <c r="G30" s="1"/>
      <c r="H30" s="2"/>
      <c r="I30" s="2"/>
      <c r="J30" s="1"/>
      <c r="K30" s="1"/>
      <c r="L30" s="3"/>
      <c r="M30" s="3"/>
      <c r="N30" s="1"/>
      <c r="O30" s="326"/>
      <c r="P30" s="326"/>
      <c r="Q30" s="326"/>
    </row>
    <row r="38" ht="12.75" customHeight="1"/>
    <row r="39" ht="12.75" customHeight="1"/>
    <row r="81" ht="12.75" customHeight="1"/>
    <row r="82" ht="12.75" customHeight="1"/>
    <row r="124" ht="12.75" customHeight="1"/>
    <row r="125" ht="12.75" customHeight="1"/>
    <row r="167" ht="12.75" customHeight="1"/>
    <row r="168" ht="12.75" customHeight="1"/>
    <row r="210" ht="12.75" customHeight="1"/>
    <row r="211" ht="12.75" customHeight="1"/>
  </sheetData>
  <sheetProtection/>
  <mergeCells count="13">
    <mergeCell ref="A1:D1"/>
    <mergeCell ref="O1:Q1"/>
    <mergeCell ref="A2:D2"/>
    <mergeCell ref="O3:Q3"/>
    <mergeCell ref="B5:C5"/>
    <mergeCell ref="F5:M5"/>
    <mergeCell ref="F6:M6"/>
    <mergeCell ref="A7:D7"/>
    <mergeCell ref="A30:D30"/>
    <mergeCell ref="O30:Q30"/>
    <mergeCell ref="A9:A10"/>
    <mergeCell ref="B9:P9"/>
    <mergeCell ref="Q9:Q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Q29"/>
  <sheetViews>
    <sheetView zoomScale="130" zoomScaleNormal="130" zoomScalePageLayoutView="0" workbookViewId="0" topLeftCell="A1">
      <selection activeCell="B13" sqref="B13:C13"/>
    </sheetView>
  </sheetViews>
  <sheetFormatPr defaultColWidth="9.00390625" defaultRowHeight="12.75"/>
  <cols>
    <col min="1" max="1" width="12.25390625" style="0" customWidth="1"/>
    <col min="2" max="2" width="12.00390625" style="0" customWidth="1"/>
    <col min="3" max="3" width="12.625" style="0" customWidth="1"/>
    <col min="4" max="4" width="11.125" style="0" customWidth="1"/>
    <col min="5" max="5" width="8.375" style="0" customWidth="1"/>
    <col min="6" max="6" width="10.75390625" style="0" customWidth="1"/>
    <col min="7" max="7" width="11.75390625" style="0" customWidth="1"/>
    <col min="9" max="9" width="5.625" style="0" hidden="1" customWidth="1"/>
    <col min="10" max="10" width="3.75390625" style="0" hidden="1" customWidth="1"/>
    <col min="13" max="13" width="10.75390625" style="0" customWidth="1"/>
    <col min="14" max="14" width="9.125" style="0" hidden="1" customWidth="1"/>
    <col min="15" max="15" width="11.125" style="0" customWidth="1"/>
    <col min="16" max="16" width="9.125" style="0" hidden="1" customWidth="1"/>
    <col min="17" max="17" width="12.625" style="0" customWidth="1"/>
  </cols>
  <sheetData>
    <row r="1" spans="1:17" ht="15">
      <c r="A1" s="325" t="s">
        <v>160</v>
      </c>
      <c r="B1" s="325"/>
      <c r="C1" s="325"/>
      <c r="D1" s="325"/>
      <c r="E1" s="1"/>
      <c r="F1" s="1"/>
      <c r="G1" s="1"/>
      <c r="H1" s="2"/>
      <c r="I1" s="2"/>
      <c r="J1" s="1"/>
      <c r="K1" s="1"/>
      <c r="L1" s="3"/>
      <c r="M1" s="3"/>
      <c r="N1" s="1"/>
      <c r="O1" s="326"/>
      <c r="P1" s="326"/>
      <c r="Q1" s="326"/>
    </row>
    <row r="2" spans="1:17" ht="12.75">
      <c r="A2" s="338" t="s">
        <v>1</v>
      </c>
      <c r="B2" s="338"/>
      <c r="C2" s="338"/>
      <c r="D2" s="338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39"/>
      <c r="P3" s="339"/>
      <c r="Q3" s="339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333"/>
      <c r="M5" s="333"/>
      <c r="N5" s="13"/>
      <c r="O5" s="13"/>
      <c r="P5" s="13"/>
      <c r="Q5" s="3"/>
    </row>
    <row r="6" spans="1:17" ht="16.5" thickBot="1">
      <c r="A6" s="77"/>
      <c r="B6" s="78" t="s">
        <v>63</v>
      </c>
      <c r="C6" s="80"/>
      <c r="D6" s="12"/>
      <c r="E6" s="12"/>
      <c r="F6" s="334">
        <v>43101</v>
      </c>
      <c r="G6" s="335"/>
      <c r="H6" s="335"/>
      <c r="I6" s="335"/>
      <c r="J6" s="335"/>
      <c r="K6" s="335"/>
      <c r="L6" s="335"/>
      <c r="M6" s="336"/>
      <c r="N6" s="13"/>
      <c r="O6" s="13"/>
      <c r="P6" s="13"/>
      <c r="Q6" s="3"/>
    </row>
    <row r="7" spans="1:16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30" t="s">
        <v>9</v>
      </c>
    </row>
    <row r="10" spans="1:17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 t="s">
        <v>44</v>
      </c>
      <c r="Q10" s="330"/>
    </row>
    <row r="11" spans="1:17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  <c r="M11" s="63">
        <v>13</v>
      </c>
      <c r="N11" s="63">
        <v>14</v>
      </c>
      <c r="O11" s="63">
        <v>16</v>
      </c>
      <c r="P11" s="63">
        <v>17</v>
      </c>
      <c r="Q11" s="63">
        <v>18</v>
      </c>
    </row>
    <row r="12" spans="1:17" ht="15.75" thickBot="1">
      <c r="A12" s="163" t="s">
        <v>49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/>
      <c r="Q12" s="165">
        <f>SUM(B12:P12)</f>
        <v>0</v>
      </c>
    </row>
    <row r="13" spans="1:17" ht="14.25">
      <c r="A13" s="37" t="s">
        <v>76</v>
      </c>
      <c r="B13" s="261">
        <v>16281.96</v>
      </c>
      <c r="C13" s="36">
        <v>3684.11</v>
      </c>
      <c r="D13" s="36"/>
      <c r="E13" s="36"/>
      <c r="F13" s="261"/>
      <c r="G13" s="261"/>
      <c r="H13" s="261"/>
      <c r="I13" s="261"/>
      <c r="J13" s="261"/>
      <c r="K13" s="261"/>
      <c r="L13" s="261"/>
      <c r="M13" s="261"/>
      <c r="N13" s="38"/>
      <c r="O13" s="38"/>
      <c r="P13" s="52"/>
      <c r="Q13" s="49">
        <f>SUM(B13:P13)</f>
        <v>19966.07</v>
      </c>
    </row>
    <row r="14" spans="1:17" ht="14.25">
      <c r="A14" s="37" t="s">
        <v>77</v>
      </c>
      <c r="B14" s="261"/>
      <c r="C14" s="36"/>
      <c r="D14" s="36"/>
      <c r="E14" s="261"/>
      <c r="F14" s="261"/>
      <c r="G14" s="261"/>
      <c r="H14" s="261"/>
      <c r="I14" s="261"/>
      <c r="J14" s="261"/>
      <c r="K14" s="261"/>
      <c r="L14" s="261"/>
      <c r="M14" s="36"/>
      <c r="N14" s="261"/>
      <c r="O14" s="261"/>
      <c r="P14" s="43"/>
      <c r="Q14" s="49">
        <f aca="true" t="shared" si="0" ref="Q14:Q24">SUM(B14:P14)</f>
        <v>0</v>
      </c>
    </row>
    <row r="15" spans="1:17" ht="14.25">
      <c r="A15" s="37" t="s">
        <v>79</v>
      </c>
      <c r="B15" s="261"/>
      <c r="C15" s="36"/>
      <c r="D15" s="36"/>
      <c r="E15" s="261"/>
      <c r="F15" s="261"/>
      <c r="G15" s="36"/>
      <c r="H15" s="36"/>
      <c r="I15" s="36"/>
      <c r="J15" s="36"/>
      <c r="K15" s="36"/>
      <c r="L15" s="36"/>
      <c r="M15" s="36"/>
      <c r="N15" s="36"/>
      <c r="O15" s="36"/>
      <c r="P15" s="44"/>
      <c r="Q15" s="49">
        <f t="shared" si="0"/>
        <v>0</v>
      </c>
    </row>
    <row r="16" spans="1:17" ht="14.25">
      <c r="A16" s="37" t="s">
        <v>74</v>
      </c>
      <c r="B16" s="261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44"/>
      <c r="Q16" s="49">
        <f t="shared" si="0"/>
        <v>0</v>
      </c>
    </row>
    <row r="17" spans="1:17" ht="14.25">
      <c r="A17" s="37" t="s">
        <v>81</v>
      </c>
      <c r="B17" s="261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44"/>
      <c r="Q17" s="49">
        <f t="shared" si="0"/>
        <v>0</v>
      </c>
    </row>
    <row r="18" spans="1:17" ht="14.25">
      <c r="A18" s="37" t="s">
        <v>100</v>
      </c>
      <c r="B18" s="43"/>
      <c r="C18" s="44"/>
      <c r="D18" s="44"/>
      <c r="E18" s="36"/>
      <c r="F18" s="261"/>
      <c r="G18" s="36"/>
      <c r="H18" s="36"/>
      <c r="I18" s="44"/>
      <c r="J18" s="44"/>
      <c r="K18" s="44"/>
      <c r="L18" s="44"/>
      <c r="M18" s="44"/>
      <c r="N18" s="44"/>
      <c r="O18" s="44"/>
      <c r="P18" s="44"/>
      <c r="Q18" s="49">
        <f t="shared" si="0"/>
        <v>0</v>
      </c>
    </row>
    <row r="19" spans="1:17" ht="14.25">
      <c r="A19" s="263" t="s">
        <v>83</v>
      </c>
      <c r="B19" s="43"/>
      <c r="C19" s="44"/>
      <c r="D19" s="44"/>
      <c r="E19" s="36"/>
      <c r="F19" s="36"/>
      <c r="G19" s="36"/>
      <c r="H19" s="36"/>
      <c r="I19" s="44"/>
      <c r="J19" s="44"/>
      <c r="K19" s="44"/>
      <c r="L19" s="44"/>
      <c r="M19" s="44"/>
      <c r="N19" s="44"/>
      <c r="O19" s="44"/>
      <c r="P19" s="44"/>
      <c r="Q19" s="49">
        <f t="shared" si="0"/>
        <v>0</v>
      </c>
    </row>
    <row r="20" spans="1:17" ht="14.25">
      <c r="A20" s="37" t="s">
        <v>139</v>
      </c>
      <c r="B20" s="43"/>
      <c r="C20" s="44"/>
      <c r="D20" s="44"/>
      <c r="E20" s="36"/>
      <c r="F20" s="36"/>
      <c r="G20" s="36"/>
      <c r="H20" s="36"/>
      <c r="I20" s="44"/>
      <c r="J20" s="44"/>
      <c r="K20" s="44"/>
      <c r="L20" s="44"/>
      <c r="M20" s="44"/>
      <c r="N20" s="44"/>
      <c r="O20" s="44"/>
      <c r="P20" s="44"/>
      <c r="Q20" s="49">
        <f t="shared" si="0"/>
        <v>0</v>
      </c>
    </row>
    <row r="21" spans="1:17" ht="14.25">
      <c r="A21" s="263"/>
      <c r="B21" s="43"/>
      <c r="C21" s="44"/>
      <c r="D21" s="44"/>
      <c r="E21" s="36"/>
      <c r="F21" s="36"/>
      <c r="G21" s="36"/>
      <c r="H21" s="36"/>
      <c r="I21" s="44"/>
      <c r="J21" s="44"/>
      <c r="K21" s="44"/>
      <c r="L21" s="44"/>
      <c r="M21" s="44"/>
      <c r="N21" s="44"/>
      <c r="O21" s="44"/>
      <c r="P21" s="44"/>
      <c r="Q21" s="49">
        <f t="shared" si="0"/>
        <v>0</v>
      </c>
    </row>
    <row r="22" spans="1:17" ht="12.75">
      <c r="A22" s="222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9">
        <f t="shared" si="0"/>
        <v>0</v>
      </c>
    </row>
    <row r="23" spans="1:17" ht="12.75">
      <c r="A23" s="222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9">
        <f t="shared" si="0"/>
        <v>0</v>
      </c>
    </row>
    <row r="24" spans="1:17" ht="13.5" thickBot="1">
      <c r="A24" s="224"/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49">
        <f t="shared" si="0"/>
        <v>0</v>
      </c>
    </row>
    <row r="25" spans="1:17" ht="15" thickBot="1">
      <c r="A25" s="148" t="s">
        <v>55</v>
      </c>
      <c r="B25" s="149">
        <f aca="true" t="shared" si="1" ref="B25:O25">SUM(B13:B24)</f>
        <v>16281.96</v>
      </c>
      <c r="C25" s="149">
        <f t="shared" si="1"/>
        <v>3684.11</v>
      </c>
      <c r="D25" s="149">
        <f t="shared" si="1"/>
        <v>0</v>
      </c>
      <c r="E25" s="149">
        <f t="shared" si="1"/>
        <v>0</v>
      </c>
      <c r="F25" s="149">
        <f t="shared" si="1"/>
        <v>0</v>
      </c>
      <c r="G25" s="149">
        <f t="shared" si="1"/>
        <v>0</v>
      </c>
      <c r="H25" s="149">
        <f t="shared" si="1"/>
        <v>0</v>
      </c>
      <c r="I25" s="149">
        <f t="shared" si="1"/>
        <v>0</v>
      </c>
      <c r="J25" s="149">
        <f t="shared" si="1"/>
        <v>0</v>
      </c>
      <c r="K25" s="149">
        <f t="shared" si="1"/>
        <v>0</v>
      </c>
      <c r="L25" s="149">
        <f t="shared" si="1"/>
        <v>0</v>
      </c>
      <c r="M25" s="149">
        <f t="shared" si="1"/>
        <v>0</v>
      </c>
      <c r="N25" s="149">
        <f t="shared" si="1"/>
        <v>0</v>
      </c>
      <c r="O25" s="149">
        <f t="shared" si="1"/>
        <v>0</v>
      </c>
      <c r="P25" s="149">
        <f>SUM(P15:P24)</f>
        <v>0</v>
      </c>
      <c r="Q25" s="149">
        <f>SUM(Q13:Q24)</f>
        <v>19966.07</v>
      </c>
    </row>
    <row r="26" spans="1:17" ht="15">
      <c r="A26" s="196" t="s">
        <v>10</v>
      </c>
      <c r="B26" s="197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9"/>
    </row>
    <row r="27" spans="1:17" ht="15.75" thickBot="1">
      <c r="A27" s="200"/>
      <c r="B27" s="201">
        <f aca="true" t="shared" si="2" ref="B27:M27">B12+B25</f>
        <v>16281.96</v>
      </c>
      <c r="C27" s="202">
        <f t="shared" si="2"/>
        <v>3684.11</v>
      </c>
      <c r="D27" s="202">
        <f t="shared" si="2"/>
        <v>0</v>
      </c>
      <c r="E27" s="202">
        <f t="shared" si="2"/>
        <v>0</v>
      </c>
      <c r="F27" s="202">
        <f t="shared" si="2"/>
        <v>0</v>
      </c>
      <c r="G27" s="202">
        <f t="shared" si="2"/>
        <v>0</v>
      </c>
      <c r="H27" s="202">
        <f t="shared" si="2"/>
        <v>0</v>
      </c>
      <c r="I27" s="202">
        <f t="shared" si="2"/>
        <v>0</v>
      </c>
      <c r="J27" s="202">
        <f t="shared" si="2"/>
        <v>0</v>
      </c>
      <c r="K27" s="202">
        <f t="shared" si="2"/>
        <v>0</v>
      </c>
      <c r="L27" s="202">
        <f t="shared" si="2"/>
        <v>0</v>
      </c>
      <c r="M27" s="202">
        <f t="shared" si="2"/>
        <v>0</v>
      </c>
      <c r="N27" s="202"/>
      <c r="O27" s="202">
        <f>O12+O25</f>
        <v>0</v>
      </c>
      <c r="P27" s="202"/>
      <c r="Q27" s="203">
        <f>Q12+Q25</f>
        <v>19966.07</v>
      </c>
    </row>
    <row r="28" spans="1:17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5">
      <c r="A29" s="325" t="s">
        <v>0</v>
      </c>
      <c r="B29" s="325"/>
      <c r="C29" s="325"/>
      <c r="D29" s="325"/>
      <c r="E29" s="1"/>
      <c r="F29" s="1"/>
      <c r="G29" s="1"/>
      <c r="H29" s="2"/>
      <c r="I29" s="2"/>
      <c r="J29" s="1"/>
      <c r="K29" s="1"/>
      <c r="L29" s="3"/>
      <c r="M29" s="3"/>
      <c r="N29" s="1"/>
      <c r="O29" s="326"/>
      <c r="P29" s="326"/>
      <c r="Q29" s="326"/>
    </row>
    <row r="37" ht="12.75" customHeight="1"/>
    <row r="38" ht="12.75" customHeight="1"/>
    <row r="80" ht="12.75" customHeight="1"/>
    <row r="81" ht="12.75" customHeight="1"/>
    <row r="123" ht="12.75" customHeight="1"/>
    <row r="124" ht="12.75" customHeight="1"/>
    <row r="166" ht="12.75" customHeight="1"/>
    <row r="167" ht="12.75" customHeight="1"/>
    <row r="209" ht="12.75" customHeight="1"/>
    <row r="210" ht="12.75" customHeight="1"/>
  </sheetData>
  <sheetProtection/>
  <mergeCells count="13">
    <mergeCell ref="A1:D1"/>
    <mergeCell ref="O1:Q1"/>
    <mergeCell ref="A2:D2"/>
    <mergeCell ref="O3:Q3"/>
    <mergeCell ref="B5:C5"/>
    <mergeCell ref="F5:M5"/>
    <mergeCell ref="F6:M6"/>
    <mergeCell ref="A7:D7"/>
    <mergeCell ref="A29:D29"/>
    <mergeCell ref="O29:Q29"/>
    <mergeCell ref="A9:A10"/>
    <mergeCell ref="B9:P9"/>
    <mergeCell ref="Q9:Q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Q27"/>
  <sheetViews>
    <sheetView zoomScale="140" zoomScaleNormal="140" zoomScalePageLayoutView="0" workbookViewId="0" topLeftCell="A4">
      <selection activeCell="B13" sqref="B13:C13"/>
    </sheetView>
  </sheetViews>
  <sheetFormatPr defaultColWidth="9.00390625" defaultRowHeight="12.75"/>
  <cols>
    <col min="1" max="1" width="12.25390625" style="0" customWidth="1"/>
    <col min="2" max="2" width="12.00390625" style="0" customWidth="1"/>
    <col min="3" max="3" width="12.625" style="0" customWidth="1"/>
    <col min="5" max="5" width="8.625" style="0" customWidth="1"/>
    <col min="6" max="6" width="11.25390625" style="0" customWidth="1"/>
    <col min="9" max="9" width="5.625" style="0" hidden="1" customWidth="1"/>
    <col min="10" max="10" width="3.75390625" style="0" hidden="1" customWidth="1"/>
    <col min="13" max="13" width="10.75390625" style="0" customWidth="1"/>
    <col min="14" max="14" width="9.125" style="0" hidden="1" customWidth="1"/>
    <col min="15" max="15" width="11.125" style="0" customWidth="1"/>
    <col min="16" max="16" width="9.125" style="0" hidden="1" customWidth="1"/>
    <col min="17" max="17" width="12.625" style="0" customWidth="1"/>
  </cols>
  <sheetData>
    <row r="1" spans="1:17" ht="15">
      <c r="A1" s="325" t="s">
        <v>160</v>
      </c>
      <c r="B1" s="325"/>
      <c r="C1" s="325"/>
      <c r="D1" s="325"/>
      <c r="E1" s="1"/>
      <c r="F1" s="1"/>
      <c r="G1" s="1"/>
      <c r="H1" s="2"/>
      <c r="I1" s="2"/>
      <c r="J1" s="1"/>
      <c r="K1" s="1"/>
      <c r="L1" s="3"/>
      <c r="M1" s="3"/>
      <c r="N1" s="1"/>
      <c r="O1" s="326"/>
      <c r="P1" s="326"/>
      <c r="Q1" s="326"/>
    </row>
    <row r="2" spans="1:17" ht="12.75">
      <c r="A2" s="338" t="s">
        <v>1</v>
      </c>
      <c r="B2" s="338"/>
      <c r="C2" s="338"/>
      <c r="D2" s="338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39"/>
      <c r="P3" s="339"/>
      <c r="Q3" s="339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333"/>
      <c r="M5" s="333"/>
      <c r="N5" s="13"/>
      <c r="O5" s="13"/>
      <c r="P5" s="13"/>
      <c r="Q5" s="3"/>
    </row>
    <row r="6" spans="1:17" ht="16.5" thickBot="1">
      <c r="A6" s="77"/>
      <c r="B6" s="78" t="s">
        <v>64</v>
      </c>
      <c r="C6" s="80"/>
      <c r="D6" s="12"/>
      <c r="E6" s="12"/>
      <c r="F6" s="334">
        <v>43101</v>
      </c>
      <c r="G6" s="335"/>
      <c r="H6" s="335"/>
      <c r="I6" s="335"/>
      <c r="J6" s="335"/>
      <c r="K6" s="335"/>
      <c r="L6" s="335"/>
      <c r="M6" s="336"/>
      <c r="N6" s="13"/>
      <c r="O6" s="13"/>
      <c r="P6" s="13"/>
      <c r="Q6" s="3"/>
    </row>
    <row r="7" spans="1:16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30" t="s">
        <v>9</v>
      </c>
    </row>
    <row r="10" spans="1:17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 t="s">
        <v>44</v>
      </c>
      <c r="Q10" s="330"/>
    </row>
    <row r="11" spans="1:17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  <c r="M11" s="63">
        <v>13</v>
      </c>
      <c r="N11" s="63">
        <v>14</v>
      </c>
      <c r="O11" s="63">
        <v>16</v>
      </c>
      <c r="P11" s="63">
        <v>17</v>
      </c>
      <c r="Q11" s="63">
        <v>18</v>
      </c>
    </row>
    <row r="12" spans="1:17" ht="15.75" thickBot="1">
      <c r="A12" s="163" t="s">
        <v>49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/>
      <c r="Q12" s="165">
        <f>SUM(B12:P12)</f>
        <v>0</v>
      </c>
    </row>
    <row r="13" spans="1:17" ht="14.25">
      <c r="A13" s="37" t="s">
        <v>76</v>
      </c>
      <c r="B13" s="44">
        <v>21311.4</v>
      </c>
      <c r="C13" s="44">
        <v>5098.04</v>
      </c>
      <c r="D13" s="36"/>
      <c r="E13" s="36"/>
      <c r="F13" s="261"/>
      <c r="G13" s="261"/>
      <c r="H13" s="261"/>
      <c r="I13" s="261"/>
      <c r="J13" s="261"/>
      <c r="K13" s="261"/>
      <c r="L13" s="261"/>
      <c r="M13" s="261"/>
      <c r="N13" s="38"/>
      <c r="O13" s="38"/>
      <c r="P13" s="52"/>
      <c r="Q13" s="49">
        <f>SUM(B13:P13)</f>
        <v>26409.440000000002</v>
      </c>
    </row>
    <row r="14" spans="1:17" ht="14.25">
      <c r="A14" s="37" t="s">
        <v>77</v>
      </c>
      <c r="B14" s="261"/>
      <c r="C14" s="36"/>
      <c r="D14" s="36"/>
      <c r="E14" s="261"/>
      <c r="F14" s="261"/>
      <c r="G14" s="261"/>
      <c r="H14" s="261"/>
      <c r="I14" s="261"/>
      <c r="J14" s="261"/>
      <c r="K14" s="261"/>
      <c r="L14" s="261"/>
      <c r="M14" s="36"/>
      <c r="N14" s="261"/>
      <c r="O14" s="261"/>
      <c r="P14" s="43"/>
      <c r="Q14" s="49">
        <f aca="true" t="shared" si="0" ref="Q14:Q21">SUM(B14:P14)</f>
        <v>0</v>
      </c>
    </row>
    <row r="15" spans="1:17" ht="14.25">
      <c r="A15" s="37" t="s">
        <v>79</v>
      </c>
      <c r="B15" s="261"/>
      <c r="C15" s="36"/>
      <c r="D15" s="36"/>
      <c r="E15" s="261"/>
      <c r="F15" s="261"/>
      <c r="G15" s="36"/>
      <c r="H15" s="36"/>
      <c r="I15" s="36"/>
      <c r="J15" s="36"/>
      <c r="K15" s="36"/>
      <c r="L15" s="36"/>
      <c r="M15" s="36"/>
      <c r="N15" s="36"/>
      <c r="O15" s="36"/>
      <c r="P15" s="44"/>
      <c r="Q15" s="49">
        <f t="shared" si="0"/>
        <v>0</v>
      </c>
    </row>
    <row r="16" spans="1:17" ht="14.25">
      <c r="A16" s="37" t="s">
        <v>81</v>
      </c>
      <c r="B16" s="261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44"/>
      <c r="Q16" s="49">
        <f t="shared" si="0"/>
        <v>0</v>
      </c>
    </row>
    <row r="17" spans="1:17" ht="14.25">
      <c r="A17" s="37" t="s">
        <v>74</v>
      </c>
      <c r="B17" s="261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44"/>
      <c r="Q17" s="49">
        <f t="shared" si="0"/>
        <v>0</v>
      </c>
    </row>
    <row r="18" spans="1:17" ht="14.25">
      <c r="A18" s="263" t="s">
        <v>139</v>
      </c>
      <c r="B18" s="261"/>
      <c r="C18" s="36"/>
      <c r="D18" s="36"/>
      <c r="E18" s="36"/>
      <c r="F18" s="261"/>
      <c r="G18" s="36"/>
      <c r="H18" s="36"/>
      <c r="I18" s="36"/>
      <c r="J18" s="36"/>
      <c r="K18" s="36"/>
      <c r="L18" s="36"/>
      <c r="M18" s="36"/>
      <c r="N18" s="36"/>
      <c r="O18" s="36"/>
      <c r="P18" s="44"/>
      <c r="Q18" s="49">
        <f t="shared" si="0"/>
        <v>0</v>
      </c>
    </row>
    <row r="19" spans="1:17" ht="14.25">
      <c r="A19" s="263"/>
      <c r="B19" s="261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44"/>
      <c r="Q19" s="49">
        <f t="shared" si="0"/>
        <v>0</v>
      </c>
    </row>
    <row r="20" spans="1:17" ht="12.75">
      <c r="A20" s="22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9">
        <f t="shared" si="0"/>
        <v>0</v>
      </c>
    </row>
    <row r="21" spans="1:17" ht="12.75">
      <c r="A21" s="223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9">
        <f t="shared" si="0"/>
        <v>0</v>
      </c>
    </row>
    <row r="22" spans="1:17" ht="13.5" thickBot="1">
      <c r="A22" s="224"/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49">
        <f>SUM(B22:P22)</f>
        <v>0</v>
      </c>
    </row>
    <row r="23" spans="1:17" ht="15" thickBot="1">
      <c r="A23" s="148" t="s">
        <v>55</v>
      </c>
      <c r="B23" s="149">
        <f>SUM(B13:B22)</f>
        <v>21311.4</v>
      </c>
      <c r="C23" s="149">
        <f>SUM(C13:C22)</f>
        <v>5098.04</v>
      </c>
      <c r="D23" s="149">
        <f aca="true" t="shared" si="1" ref="D23:N23">SUM(D13:D22)</f>
        <v>0</v>
      </c>
      <c r="E23" s="149">
        <f t="shared" si="1"/>
        <v>0</v>
      </c>
      <c r="F23" s="149">
        <f t="shared" si="1"/>
        <v>0</v>
      </c>
      <c r="G23" s="149">
        <f t="shared" si="1"/>
        <v>0</v>
      </c>
      <c r="H23" s="149">
        <f t="shared" si="1"/>
        <v>0</v>
      </c>
      <c r="I23" s="149">
        <f t="shared" si="1"/>
        <v>0</v>
      </c>
      <c r="J23" s="149">
        <f t="shared" si="1"/>
        <v>0</v>
      </c>
      <c r="K23" s="149">
        <f t="shared" si="1"/>
        <v>0</v>
      </c>
      <c r="L23" s="149">
        <f t="shared" si="1"/>
        <v>0</v>
      </c>
      <c r="M23" s="149">
        <f t="shared" si="1"/>
        <v>0</v>
      </c>
      <c r="N23" s="149">
        <f t="shared" si="1"/>
        <v>0</v>
      </c>
      <c r="O23" s="149">
        <f>SUM(O15:O22)</f>
        <v>0</v>
      </c>
      <c r="P23" s="149">
        <f>SUM(P15:P22)</f>
        <v>0</v>
      </c>
      <c r="Q23" s="149">
        <f>SUM(Q13:Q22)</f>
        <v>26409.440000000002</v>
      </c>
    </row>
    <row r="24" spans="1:17" ht="15">
      <c r="A24" s="196" t="s">
        <v>10</v>
      </c>
      <c r="B24" s="197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9"/>
    </row>
    <row r="25" spans="1:17" ht="15.75" thickBot="1">
      <c r="A25" s="200"/>
      <c r="B25" s="201">
        <f aca="true" t="shared" si="2" ref="B25:M25">B12+B23</f>
        <v>21311.4</v>
      </c>
      <c r="C25" s="202">
        <f t="shared" si="2"/>
        <v>5098.04</v>
      </c>
      <c r="D25" s="202">
        <f t="shared" si="2"/>
        <v>0</v>
      </c>
      <c r="E25" s="202">
        <f t="shared" si="2"/>
        <v>0</v>
      </c>
      <c r="F25" s="202">
        <f t="shared" si="2"/>
        <v>0</v>
      </c>
      <c r="G25" s="202">
        <f t="shared" si="2"/>
        <v>0</v>
      </c>
      <c r="H25" s="202">
        <f t="shared" si="2"/>
        <v>0</v>
      </c>
      <c r="I25" s="202">
        <f t="shared" si="2"/>
        <v>0</v>
      </c>
      <c r="J25" s="202">
        <f t="shared" si="2"/>
        <v>0</v>
      </c>
      <c r="K25" s="202">
        <f t="shared" si="2"/>
        <v>0</v>
      </c>
      <c r="L25" s="202">
        <f t="shared" si="2"/>
        <v>0</v>
      </c>
      <c r="M25" s="202">
        <f t="shared" si="2"/>
        <v>0</v>
      </c>
      <c r="N25" s="202"/>
      <c r="O25" s="202">
        <f>O12+O23</f>
        <v>0</v>
      </c>
      <c r="P25" s="202"/>
      <c r="Q25" s="203">
        <f>Q12+Q23</f>
        <v>26409.440000000002</v>
      </c>
    </row>
    <row r="26" spans="1:17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5">
      <c r="A27" s="325" t="s">
        <v>0</v>
      </c>
      <c r="B27" s="325"/>
      <c r="C27" s="325"/>
      <c r="D27" s="325"/>
      <c r="E27" s="1"/>
      <c r="F27" s="1"/>
      <c r="G27" s="1"/>
      <c r="H27" s="2"/>
      <c r="I27" s="2"/>
      <c r="J27" s="1"/>
      <c r="K27" s="1"/>
      <c r="L27" s="3"/>
      <c r="M27" s="3"/>
      <c r="N27" s="1"/>
      <c r="O27" s="326"/>
      <c r="P27" s="326"/>
      <c r="Q27" s="326"/>
    </row>
    <row r="35" ht="12.75" customHeight="1"/>
    <row r="36" ht="12.75" customHeight="1"/>
    <row r="78" ht="12.75" customHeight="1"/>
    <row r="79" ht="12.75" customHeight="1"/>
    <row r="121" ht="12.75" customHeight="1"/>
    <row r="122" ht="12.75" customHeight="1"/>
    <row r="164" ht="12.75" customHeight="1"/>
    <row r="165" ht="12.75" customHeight="1"/>
    <row r="207" ht="12.75" customHeight="1"/>
    <row r="208" ht="12.75" customHeight="1"/>
  </sheetData>
  <sheetProtection/>
  <mergeCells count="13">
    <mergeCell ref="A1:D1"/>
    <mergeCell ref="O1:Q1"/>
    <mergeCell ref="A2:D2"/>
    <mergeCell ref="O3:Q3"/>
    <mergeCell ref="A27:D27"/>
    <mergeCell ref="O27:Q27"/>
    <mergeCell ref="A9:A10"/>
    <mergeCell ref="B9:P9"/>
    <mergeCell ref="Q9:Q10"/>
    <mergeCell ref="B5:C5"/>
    <mergeCell ref="F5:M5"/>
    <mergeCell ref="F6:M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Q27"/>
  <sheetViews>
    <sheetView zoomScale="140" zoomScaleNormal="140" zoomScalePageLayoutView="0" workbookViewId="0" topLeftCell="A1">
      <selection activeCell="B13" sqref="B13:C13"/>
    </sheetView>
  </sheetViews>
  <sheetFormatPr defaultColWidth="9.00390625" defaultRowHeight="12.75"/>
  <cols>
    <col min="1" max="1" width="12.25390625" style="0" customWidth="1"/>
    <col min="2" max="2" width="12.00390625" style="0" customWidth="1"/>
    <col min="3" max="3" width="12.625" style="0" customWidth="1"/>
    <col min="5" max="5" width="8.625" style="0" customWidth="1"/>
    <col min="6" max="6" width="11.375" style="0" customWidth="1"/>
    <col min="9" max="9" width="5.625" style="0" hidden="1" customWidth="1"/>
    <col min="10" max="10" width="3.75390625" style="0" hidden="1" customWidth="1"/>
    <col min="13" max="13" width="10.75390625" style="0" customWidth="1"/>
    <col min="14" max="14" width="9.125" style="0" hidden="1" customWidth="1"/>
    <col min="15" max="15" width="11.125" style="0" customWidth="1"/>
    <col min="16" max="16" width="9.125" style="0" hidden="1" customWidth="1"/>
    <col min="17" max="17" width="12.625" style="0" customWidth="1"/>
  </cols>
  <sheetData>
    <row r="1" spans="1:17" ht="15">
      <c r="A1" s="325" t="s">
        <v>160</v>
      </c>
      <c r="B1" s="325"/>
      <c r="C1" s="325"/>
      <c r="D1" s="325"/>
      <c r="E1" s="1"/>
      <c r="F1" s="1"/>
      <c r="G1" s="1"/>
      <c r="H1" s="2"/>
      <c r="I1" s="2"/>
      <c r="J1" s="1"/>
      <c r="K1" s="1"/>
      <c r="L1" s="3"/>
      <c r="M1" s="3"/>
      <c r="N1" s="1"/>
      <c r="O1" s="326"/>
      <c r="P1" s="326"/>
      <c r="Q1" s="326"/>
    </row>
    <row r="2" spans="1:17" ht="12.75">
      <c r="A2" s="338" t="s">
        <v>1</v>
      </c>
      <c r="B2" s="338"/>
      <c r="C2" s="338"/>
      <c r="D2" s="338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39"/>
      <c r="P3" s="339"/>
      <c r="Q3" s="339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333"/>
      <c r="M5" s="333"/>
      <c r="N5" s="13"/>
      <c r="O5" s="13"/>
      <c r="P5" s="13"/>
      <c r="Q5" s="3"/>
    </row>
    <row r="6" spans="1:17" ht="16.5" thickBot="1">
      <c r="A6" s="77"/>
      <c r="B6" s="78" t="s">
        <v>65</v>
      </c>
      <c r="C6" s="80"/>
      <c r="D6" s="12"/>
      <c r="E6" s="12"/>
      <c r="F6" s="334">
        <v>43101</v>
      </c>
      <c r="G6" s="335"/>
      <c r="H6" s="335"/>
      <c r="I6" s="335"/>
      <c r="J6" s="335"/>
      <c r="K6" s="335"/>
      <c r="L6" s="335"/>
      <c r="M6" s="336"/>
      <c r="N6" s="13"/>
      <c r="O6" s="13"/>
      <c r="P6" s="13"/>
      <c r="Q6" s="3"/>
    </row>
    <row r="7" spans="1:16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30" t="s">
        <v>9</v>
      </c>
    </row>
    <row r="10" spans="1:17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 t="s">
        <v>44</v>
      </c>
      <c r="Q10" s="330"/>
    </row>
    <row r="11" spans="1:17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  <c r="M11" s="63">
        <v>13</v>
      </c>
      <c r="N11" s="63">
        <v>14</v>
      </c>
      <c r="O11" s="63">
        <v>16</v>
      </c>
      <c r="P11" s="63">
        <v>17</v>
      </c>
      <c r="Q11" s="63">
        <v>18</v>
      </c>
    </row>
    <row r="12" spans="1:17" ht="15.75" thickBot="1">
      <c r="A12" s="163" t="s">
        <v>49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/>
      <c r="Q12" s="165">
        <f aca="true" t="shared" si="0" ref="Q12:Q22">SUM(B12:P12)</f>
        <v>0</v>
      </c>
    </row>
    <row r="13" spans="1:17" ht="14.25">
      <c r="A13" s="37" t="s">
        <v>76</v>
      </c>
      <c r="B13" s="43">
        <v>20168.4</v>
      </c>
      <c r="C13" s="44">
        <v>4437.05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52"/>
      <c r="O13" s="52"/>
      <c r="P13" s="52"/>
      <c r="Q13" s="49">
        <f>SUM(B13:P13)</f>
        <v>24605.45</v>
      </c>
    </row>
    <row r="14" spans="1:17" ht="14.25">
      <c r="A14" s="37" t="s">
        <v>77</v>
      </c>
      <c r="B14" s="43"/>
      <c r="C14" s="44"/>
      <c r="D14" s="44"/>
      <c r="E14" s="43"/>
      <c r="F14" s="43"/>
      <c r="G14" s="43"/>
      <c r="H14" s="43"/>
      <c r="I14" s="43"/>
      <c r="J14" s="43"/>
      <c r="K14" s="43"/>
      <c r="L14" s="43"/>
      <c r="M14" s="44"/>
      <c r="N14" s="43"/>
      <c r="O14" s="43"/>
      <c r="P14" s="43"/>
      <c r="Q14" s="49">
        <f t="shared" si="0"/>
        <v>0</v>
      </c>
    </row>
    <row r="15" spans="1:17" ht="14.25">
      <c r="A15" s="37" t="s">
        <v>79</v>
      </c>
      <c r="B15" s="43"/>
      <c r="C15" s="44"/>
      <c r="D15" s="44"/>
      <c r="E15" s="43"/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9">
        <f t="shared" si="0"/>
        <v>0</v>
      </c>
    </row>
    <row r="16" spans="1:17" ht="14.25">
      <c r="A16" s="37" t="s">
        <v>81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9">
        <f t="shared" si="0"/>
        <v>0</v>
      </c>
    </row>
    <row r="17" spans="1:17" ht="14.25">
      <c r="A17" s="37" t="s">
        <v>74</v>
      </c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9">
        <f t="shared" si="0"/>
        <v>0</v>
      </c>
    </row>
    <row r="18" spans="1:17" ht="14.25">
      <c r="A18" s="37" t="s">
        <v>139</v>
      </c>
      <c r="B18" s="43"/>
      <c r="C18" s="44"/>
      <c r="D18" s="44"/>
      <c r="E18" s="44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9">
        <f t="shared" si="0"/>
        <v>0</v>
      </c>
    </row>
    <row r="19" spans="1:17" ht="12.75">
      <c r="A19" s="223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9">
        <f t="shared" si="0"/>
        <v>0</v>
      </c>
    </row>
    <row r="20" spans="1:17" ht="12.75">
      <c r="A20" s="22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9">
        <f t="shared" si="0"/>
        <v>0</v>
      </c>
    </row>
    <row r="21" spans="1:17" ht="12.75">
      <c r="A21" s="222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9">
        <f t="shared" si="0"/>
        <v>0</v>
      </c>
    </row>
    <row r="22" spans="1:17" ht="13.5" thickBot="1">
      <c r="A22" s="224"/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49">
        <f t="shared" si="0"/>
        <v>0</v>
      </c>
    </row>
    <row r="23" spans="1:17" ht="15" thickBot="1">
      <c r="A23" s="148" t="s">
        <v>55</v>
      </c>
      <c r="B23" s="149">
        <f aca="true" t="shared" si="1" ref="B23:N23">SUM(B13:B22)</f>
        <v>20168.4</v>
      </c>
      <c r="C23" s="149">
        <f t="shared" si="1"/>
        <v>4437.05</v>
      </c>
      <c r="D23" s="149">
        <f t="shared" si="1"/>
        <v>0</v>
      </c>
      <c r="E23" s="149">
        <f t="shared" si="1"/>
        <v>0</v>
      </c>
      <c r="F23" s="149">
        <f t="shared" si="1"/>
        <v>0</v>
      </c>
      <c r="G23" s="149">
        <f t="shared" si="1"/>
        <v>0</v>
      </c>
      <c r="H23" s="149">
        <f t="shared" si="1"/>
        <v>0</v>
      </c>
      <c r="I23" s="149">
        <f t="shared" si="1"/>
        <v>0</v>
      </c>
      <c r="J23" s="149">
        <f t="shared" si="1"/>
        <v>0</v>
      </c>
      <c r="K23" s="149">
        <f t="shared" si="1"/>
        <v>0</v>
      </c>
      <c r="L23" s="149">
        <f t="shared" si="1"/>
        <v>0</v>
      </c>
      <c r="M23" s="149">
        <f t="shared" si="1"/>
        <v>0</v>
      </c>
      <c r="N23" s="149">
        <f t="shared" si="1"/>
        <v>0</v>
      </c>
      <c r="O23" s="149">
        <f>SUM(O15:O22)</f>
        <v>0</v>
      </c>
      <c r="P23" s="149">
        <f>SUM(P15:P22)</f>
        <v>0</v>
      </c>
      <c r="Q23" s="149">
        <f>SUM(Q13:Q22)</f>
        <v>24605.45</v>
      </c>
    </row>
    <row r="24" spans="1:17" ht="15">
      <c r="A24" s="196" t="s">
        <v>10</v>
      </c>
      <c r="B24" s="197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9"/>
    </row>
    <row r="25" spans="1:17" ht="15.75" thickBot="1">
      <c r="A25" s="200"/>
      <c r="B25" s="201">
        <f aca="true" t="shared" si="2" ref="B25:M25">B12+B23</f>
        <v>20168.4</v>
      </c>
      <c r="C25" s="202">
        <f t="shared" si="2"/>
        <v>4437.05</v>
      </c>
      <c r="D25" s="202">
        <f t="shared" si="2"/>
        <v>0</v>
      </c>
      <c r="E25" s="202">
        <f t="shared" si="2"/>
        <v>0</v>
      </c>
      <c r="F25" s="202">
        <f t="shared" si="2"/>
        <v>0</v>
      </c>
      <c r="G25" s="202">
        <f t="shared" si="2"/>
        <v>0</v>
      </c>
      <c r="H25" s="202">
        <f t="shared" si="2"/>
        <v>0</v>
      </c>
      <c r="I25" s="202">
        <f t="shared" si="2"/>
        <v>0</v>
      </c>
      <c r="J25" s="202">
        <f t="shared" si="2"/>
        <v>0</v>
      </c>
      <c r="K25" s="202">
        <f t="shared" si="2"/>
        <v>0</v>
      </c>
      <c r="L25" s="202">
        <f t="shared" si="2"/>
        <v>0</v>
      </c>
      <c r="M25" s="202">
        <f t="shared" si="2"/>
        <v>0</v>
      </c>
      <c r="N25" s="202"/>
      <c r="O25" s="202">
        <f>O12+O23</f>
        <v>0</v>
      </c>
      <c r="P25" s="202"/>
      <c r="Q25" s="203">
        <f>Q12+Q23</f>
        <v>24605.45</v>
      </c>
    </row>
    <row r="26" spans="1:17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5">
      <c r="A27" s="325" t="s">
        <v>0</v>
      </c>
      <c r="B27" s="325"/>
      <c r="C27" s="325"/>
      <c r="D27" s="325"/>
      <c r="E27" s="1"/>
      <c r="F27" s="1"/>
      <c r="G27" s="1"/>
      <c r="H27" s="2"/>
      <c r="I27" s="2"/>
      <c r="J27" s="1"/>
      <c r="K27" s="1"/>
      <c r="L27" s="3"/>
      <c r="M27" s="3"/>
      <c r="N27" s="1"/>
      <c r="O27" s="326"/>
      <c r="P27" s="326"/>
      <c r="Q27" s="326"/>
    </row>
    <row r="35" ht="12.75" customHeight="1"/>
    <row r="36" ht="12.75" customHeight="1"/>
    <row r="78" ht="12.75" customHeight="1"/>
    <row r="79" ht="12.75" customHeight="1"/>
    <row r="121" ht="12.75" customHeight="1"/>
    <row r="122" ht="12.75" customHeight="1"/>
    <row r="164" ht="12.75" customHeight="1"/>
    <row r="165" ht="12.75" customHeight="1"/>
    <row r="207" ht="12.75" customHeight="1"/>
    <row r="208" ht="12.75" customHeight="1"/>
  </sheetData>
  <sheetProtection/>
  <mergeCells count="13">
    <mergeCell ref="A1:D1"/>
    <mergeCell ref="O1:Q1"/>
    <mergeCell ref="A2:D2"/>
    <mergeCell ref="O3:Q3"/>
    <mergeCell ref="B5:C5"/>
    <mergeCell ref="F5:M5"/>
    <mergeCell ref="F6:M6"/>
    <mergeCell ref="A7:D7"/>
    <mergeCell ref="A27:D27"/>
    <mergeCell ref="O27:Q27"/>
    <mergeCell ref="A9:A10"/>
    <mergeCell ref="B9:P9"/>
    <mergeCell ref="Q9:Q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M27"/>
  <sheetViews>
    <sheetView zoomScale="140" zoomScaleNormal="140" zoomScalePageLayoutView="0" workbookViewId="0" topLeftCell="A1">
      <selection activeCell="L12" sqref="L12"/>
    </sheetView>
  </sheetViews>
  <sheetFormatPr defaultColWidth="9.00390625" defaultRowHeight="12.75"/>
  <cols>
    <col min="1" max="1" width="16.125" style="0" customWidth="1"/>
    <col min="2" max="2" width="12.875" style="0" customWidth="1"/>
    <col min="3" max="3" width="11.00390625" style="0" customWidth="1"/>
    <col min="4" max="4" width="11.875" style="0" customWidth="1"/>
    <col min="6" max="6" width="4.375" style="0" customWidth="1"/>
    <col min="7" max="7" width="11.00390625" style="0" customWidth="1"/>
    <col min="8" max="8" width="9.00390625" style="0" customWidth="1"/>
    <col min="9" max="9" width="11.375" style="0" customWidth="1"/>
    <col min="11" max="12" width="9.875" style="0" customWidth="1"/>
    <col min="13" max="13" width="14.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34</v>
      </c>
      <c r="C6" s="79">
        <v>1</v>
      </c>
      <c r="D6" s="80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24" customHeight="1" thickBot="1">
      <c r="A12" s="99" t="s">
        <v>51</v>
      </c>
      <c r="B12" s="100">
        <v>0</v>
      </c>
      <c r="C12" s="100">
        <v>0</v>
      </c>
      <c r="D12" s="100"/>
      <c r="E12" s="100"/>
      <c r="F12" s="100"/>
      <c r="G12" s="100"/>
      <c r="H12" s="100"/>
      <c r="I12" s="100"/>
      <c r="J12" s="100"/>
      <c r="K12" s="100"/>
      <c r="L12" s="100"/>
      <c r="M12" s="225">
        <f>SUM(B12:L12)</f>
        <v>0</v>
      </c>
    </row>
    <row r="13" spans="1:13" ht="12.75">
      <c r="A13" s="42" t="s">
        <v>76</v>
      </c>
      <c r="B13" s="43">
        <v>408854.98</v>
      </c>
      <c r="C13" s="44">
        <v>91043.38</v>
      </c>
      <c r="D13" s="52"/>
      <c r="E13" s="52"/>
      <c r="F13" s="52"/>
      <c r="G13" s="239"/>
      <c r="H13" s="52"/>
      <c r="I13" s="52"/>
      <c r="J13" s="52"/>
      <c r="K13" s="52"/>
      <c r="L13" s="52"/>
      <c r="M13" s="60">
        <f>SUM(B13:L13)</f>
        <v>499898.36</v>
      </c>
    </row>
    <row r="14" spans="1:13" ht="12.75">
      <c r="A14" s="42"/>
      <c r="B14" s="60"/>
      <c r="C14" s="52"/>
      <c r="D14" s="52"/>
      <c r="E14" s="52"/>
      <c r="F14" s="52"/>
      <c r="G14" s="62"/>
      <c r="H14" s="43"/>
      <c r="I14" s="52"/>
      <c r="J14" s="52"/>
      <c r="K14" s="52"/>
      <c r="L14" s="52"/>
      <c r="M14" s="60">
        <f>SUM(B14:L14)</f>
        <v>0</v>
      </c>
    </row>
    <row r="15" spans="1:13" ht="12.75">
      <c r="A15" s="42"/>
      <c r="B15" s="44"/>
      <c r="C15" s="44"/>
      <c r="D15" s="52"/>
      <c r="E15" s="44"/>
      <c r="F15" s="44"/>
      <c r="G15" s="62"/>
      <c r="H15" s="44"/>
      <c r="I15" s="44"/>
      <c r="J15" s="52"/>
      <c r="K15" s="52"/>
      <c r="L15" s="44"/>
      <c r="M15" s="43">
        <f aca="true" t="shared" si="0" ref="M15:M20">SUM(B15:L15)</f>
        <v>0</v>
      </c>
    </row>
    <row r="16" spans="1:13" ht="12.75">
      <c r="A16" s="5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3">
        <f t="shared" si="0"/>
        <v>0</v>
      </c>
    </row>
    <row r="17" spans="1:13" ht="12.75">
      <c r="A17" s="42"/>
      <c r="B17" s="43"/>
      <c r="C17" s="44"/>
      <c r="D17" s="44"/>
      <c r="E17" s="44"/>
      <c r="F17" s="52"/>
      <c r="G17" s="44"/>
      <c r="H17" s="44"/>
      <c r="I17" s="44"/>
      <c r="J17" s="44"/>
      <c r="K17" s="44"/>
      <c r="L17" s="44"/>
      <c r="M17" s="43">
        <f t="shared" si="0"/>
        <v>0</v>
      </c>
    </row>
    <row r="18" spans="1:13" ht="12.75">
      <c r="A18" s="42"/>
      <c r="B18" s="43"/>
      <c r="C18" s="44"/>
      <c r="D18" s="44"/>
      <c r="E18" s="44"/>
      <c r="F18" s="43"/>
      <c r="G18" s="44"/>
      <c r="H18" s="44"/>
      <c r="I18" s="44"/>
      <c r="J18" s="44"/>
      <c r="K18" s="44"/>
      <c r="L18" s="44"/>
      <c r="M18" s="43">
        <f t="shared" si="0"/>
        <v>0</v>
      </c>
    </row>
    <row r="19" spans="1:13" ht="12.75">
      <c r="A19" s="42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3">
        <f t="shared" si="0"/>
        <v>0</v>
      </c>
    </row>
    <row r="20" spans="1:13" ht="13.5" thickBot="1">
      <c r="A20" s="42"/>
      <c r="B20" s="266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3">
        <f t="shared" si="0"/>
        <v>0</v>
      </c>
    </row>
    <row r="21" spans="1:13" ht="12.75">
      <c r="A21" s="83"/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6"/>
    </row>
    <row r="22" spans="1:13" ht="13.5" thickBot="1">
      <c r="A22" s="87" t="s">
        <v>55</v>
      </c>
      <c r="B22" s="88">
        <f aca="true" t="shared" si="1" ref="B22:K22">SUM(B13:B21)</f>
        <v>408854.98</v>
      </c>
      <c r="C22" s="88">
        <f t="shared" si="1"/>
        <v>91043.38</v>
      </c>
      <c r="D22" s="88">
        <f t="shared" si="1"/>
        <v>0</v>
      </c>
      <c r="E22" s="88">
        <f t="shared" si="1"/>
        <v>0</v>
      </c>
      <c r="F22" s="88">
        <f t="shared" si="1"/>
        <v>0</v>
      </c>
      <c r="G22" s="88">
        <f t="shared" si="1"/>
        <v>0</v>
      </c>
      <c r="H22" s="88">
        <f t="shared" si="1"/>
        <v>0</v>
      </c>
      <c r="I22" s="88">
        <f t="shared" si="1"/>
        <v>0</v>
      </c>
      <c r="J22" s="88">
        <f t="shared" si="1"/>
        <v>0</v>
      </c>
      <c r="K22" s="88">
        <f t="shared" si="1"/>
        <v>0</v>
      </c>
      <c r="L22" s="88">
        <f>SUM(L14:L21)</f>
        <v>0</v>
      </c>
      <c r="M22" s="90">
        <f>SUM(M13:M21)</f>
        <v>499898.36</v>
      </c>
    </row>
    <row r="23" spans="1:13" ht="12.75">
      <c r="A23" s="91" t="s">
        <v>40</v>
      </c>
      <c r="B23" s="96">
        <f aca="true" t="shared" si="2" ref="B23:M23">B12+B22</f>
        <v>408854.98</v>
      </c>
      <c r="C23" s="96">
        <f t="shared" si="2"/>
        <v>91043.38</v>
      </c>
      <c r="D23" s="96">
        <f t="shared" si="2"/>
        <v>0</v>
      </c>
      <c r="E23" s="96">
        <f t="shared" si="2"/>
        <v>0</v>
      </c>
      <c r="F23" s="96">
        <f t="shared" si="2"/>
        <v>0</v>
      </c>
      <c r="G23" s="96">
        <f t="shared" si="2"/>
        <v>0</v>
      </c>
      <c r="H23" s="96">
        <f t="shared" si="2"/>
        <v>0</v>
      </c>
      <c r="I23" s="96">
        <f t="shared" si="2"/>
        <v>0</v>
      </c>
      <c r="J23" s="96">
        <f t="shared" si="2"/>
        <v>0</v>
      </c>
      <c r="K23" s="96">
        <f t="shared" si="2"/>
        <v>0</v>
      </c>
      <c r="L23" s="97">
        <f t="shared" si="2"/>
        <v>0</v>
      </c>
      <c r="M23" s="98">
        <f t="shared" si="2"/>
        <v>499898.36</v>
      </c>
    </row>
    <row r="24" spans="1:13" ht="13.5" thickBot="1">
      <c r="A24" s="92"/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5"/>
    </row>
    <row r="25" spans="1:13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</sheetData>
  <sheetProtection/>
  <mergeCells count="11">
    <mergeCell ref="F6:K6"/>
    <mergeCell ref="A7:D7"/>
    <mergeCell ref="A9:A10"/>
    <mergeCell ref="B9:L9"/>
    <mergeCell ref="M9:M10"/>
    <mergeCell ref="A1:D1"/>
    <mergeCell ref="L1:M1"/>
    <mergeCell ref="A2:D2"/>
    <mergeCell ref="L3:M3"/>
    <mergeCell ref="B5:C5"/>
    <mergeCell ref="F5:K5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O24"/>
  <sheetViews>
    <sheetView zoomScale="130" zoomScaleNormal="130" zoomScalePageLayoutView="0" workbookViewId="0" topLeftCell="A1">
      <selection activeCell="M12" sqref="M12"/>
    </sheetView>
  </sheetViews>
  <sheetFormatPr defaultColWidth="9.00390625" defaultRowHeight="12.75"/>
  <cols>
    <col min="1" max="1" width="16.25390625" style="0" customWidth="1"/>
    <col min="2" max="3" width="11.75390625" style="0" customWidth="1"/>
    <col min="4" max="7" width="9.25390625" style="0" bestFit="1" customWidth="1"/>
    <col min="8" max="9" width="10.25390625" style="0" customWidth="1"/>
    <col min="10" max="10" width="9.00390625" style="0" customWidth="1"/>
    <col min="11" max="11" width="11.75390625" style="0" customWidth="1"/>
    <col min="12" max="12" width="3.00390625" style="0" hidden="1" customWidth="1"/>
    <col min="13" max="13" width="12.75390625" style="0" customWidth="1"/>
    <col min="14" max="14" width="12.375" style="0" customWidth="1"/>
  </cols>
  <sheetData>
    <row r="1" spans="1:14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1"/>
      <c r="M1" s="326"/>
      <c r="N1" s="326"/>
    </row>
    <row r="2" spans="1:14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5"/>
      <c r="M2" s="4"/>
      <c r="N2" s="4"/>
    </row>
    <row r="3" spans="1:14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"/>
      <c r="M3" s="339"/>
      <c r="N3" s="339"/>
    </row>
    <row r="4" spans="1:14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3"/>
    </row>
    <row r="5" spans="1:14" ht="16.5" thickBot="1">
      <c r="A5" s="11" t="s">
        <v>3</v>
      </c>
      <c r="B5" s="347" t="s">
        <v>4</v>
      </c>
      <c r="C5" s="348"/>
      <c r="D5" s="12"/>
      <c r="E5" s="12"/>
      <c r="F5" s="346" t="s">
        <v>5</v>
      </c>
      <c r="G5" s="346"/>
      <c r="H5" s="346"/>
      <c r="I5" s="346"/>
      <c r="J5" s="346"/>
      <c r="K5" s="346"/>
      <c r="L5" s="13"/>
      <c r="M5" s="13"/>
      <c r="N5" s="3"/>
    </row>
    <row r="6" spans="1:14" ht="16.5" thickBot="1">
      <c r="A6" s="77"/>
      <c r="B6" s="78" t="s">
        <v>35</v>
      </c>
      <c r="C6" s="80"/>
      <c r="D6" s="12"/>
      <c r="E6" s="12"/>
      <c r="F6" s="334">
        <v>43101</v>
      </c>
      <c r="G6" s="344"/>
      <c r="H6" s="344"/>
      <c r="I6" s="344"/>
      <c r="J6" s="344"/>
      <c r="K6" s="345"/>
      <c r="L6" s="13"/>
      <c r="M6" s="13"/>
      <c r="N6" s="3"/>
    </row>
    <row r="7" spans="1:13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  <c r="M7" s="13"/>
    </row>
    <row r="8" spans="1:13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  <c r="M8" s="13"/>
    </row>
    <row r="9" spans="1:14" ht="12.75">
      <c r="A9" s="327" t="s">
        <v>7</v>
      </c>
      <c r="B9" s="329" t="s">
        <v>8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30" t="s">
        <v>9</v>
      </c>
    </row>
    <row r="10" spans="1:14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/>
      <c r="M10" s="20">
        <v>2275</v>
      </c>
      <c r="N10" s="330"/>
    </row>
    <row r="11" spans="1:14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14</v>
      </c>
      <c r="M11" s="63">
        <v>16</v>
      </c>
      <c r="N11" s="63">
        <v>18</v>
      </c>
    </row>
    <row r="12" spans="1:14" ht="13.5" thickBot="1">
      <c r="A12" s="101" t="s">
        <v>48</v>
      </c>
      <c r="B12" s="102">
        <v>0</v>
      </c>
      <c r="C12" s="102">
        <v>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3">
        <f aca="true" t="shared" si="0" ref="N12:N21">SUM(B12:M12)</f>
        <v>0</v>
      </c>
    </row>
    <row r="13" spans="1:15" ht="14.25">
      <c r="A13" s="37" t="s">
        <v>76</v>
      </c>
      <c r="B13" s="261">
        <v>339603.83</v>
      </c>
      <c r="C13" s="36">
        <v>74801.22</v>
      </c>
      <c r="D13" s="261"/>
      <c r="E13" s="261"/>
      <c r="F13" s="38"/>
      <c r="G13" s="261"/>
      <c r="H13" s="261"/>
      <c r="I13" s="261"/>
      <c r="J13" s="261"/>
      <c r="K13" s="261"/>
      <c r="L13" s="43"/>
      <c r="M13" s="169"/>
      <c r="N13" s="264">
        <f t="shared" si="0"/>
        <v>414405.05000000005</v>
      </c>
      <c r="O13" s="254"/>
    </row>
    <row r="14" spans="1:14" ht="14.25">
      <c r="A14" s="37"/>
      <c r="B14" s="55"/>
      <c r="C14" s="38"/>
      <c r="D14" s="38"/>
      <c r="E14" s="38"/>
      <c r="F14" s="38"/>
      <c r="G14" s="38"/>
      <c r="H14" s="261"/>
      <c r="I14" s="261"/>
      <c r="J14" s="261"/>
      <c r="K14" s="261"/>
      <c r="L14" s="22"/>
      <c r="M14" s="22"/>
      <c r="N14" s="261">
        <f t="shared" si="0"/>
        <v>0</v>
      </c>
    </row>
    <row r="15" spans="1:14" ht="14.25">
      <c r="A15" s="37"/>
      <c r="B15" s="36"/>
      <c r="C15" s="36"/>
      <c r="D15" s="261"/>
      <c r="E15" s="36"/>
      <c r="F15" s="36"/>
      <c r="G15" s="36"/>
      <c r="H15" s="36"/>
      <c r="I15" s="36"/>
      <c r="J15" s="36"/>
      <c r="K15" s="36"/>
      <c r="L15" s="23"/>
      <c r="M15" s="23"/>
      <c r="N15" s="261">
        <f t="shared" si="0"/>
        <v>0</v>
      </c>
    </row>
    <row r="16" spans="1:14" ht="14.25">
      <c r="A16" s="260"/>
      <c r="B16" s="261"/>
      <c r="C16" s="36"/>
      <c r="D16" s="36"/>
      <c r="E16" s="36"/>
      <c r="F16" s="36"/>
      <c r="G16" s="36"/>
      <c r="H16" s="36"/>
      <c r="I16" s="36"/>
      <c r="J16" s="36"/>
      <c r="K16" s="36"/>
      <c r="L16" s="23"/>
      <c r="M16" s="23"/>
      <c r="N16" s="261">
        <f t="shared" si="0"/>
        <v>0</v>
      </c>
    </row>
    <row r="17" spans="1:14" ht="14.25">
      <c r="A17" s="37"/>
      <c r="B17" s="261"/>
      <c r="C17" s="36"/>
      <c r="D17" s="36"/>
      <c r="E17" s="36"/>
      <c r="F17" s="261"/>
      <c r="G17" s="36"/>
      <c r="H17" s="36"/>
      <c r="I17" s="36"/>
      <c r="J17" s="36"/>
      <c r="K17" s="36"/>
      <c r="L17" s="23"/>
      <c r="M17" s="36"/>
      <c r="N17" s="261">
        <f t="shared" si="0"/>
        <v>0</v>
      </c>
    </row>
    <row r="18" spans="1:14" ht="14.25">
      <c r="A18" s="37"/>
      <c r="B18" s="261"/>
      <c r="C18" s="36"/>
      <c r="D18" s="36"/>
      <c r="E18" s="36"/>
      <c r="F18" s="36"/>
      <c r="G18" s="36"/>
      <c r="H18" s="36"/>
      <c r="I18" s="36"/>
      <c r="J18" s="36"/>
      <c r="K18" s="36"/>
      <c r="L18" s="21"/>
      <c r="M18" s="21"/>
      <c r="N18" s="261">
        <f t="shared" si="0"/>
        <v>0</v>
      </c>
    </row>
    <row r="19" spans="1:14" ht="14.25">
      <c r="A19" s="221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23"/>
      <c r="M19" s="23"/>
      <c r="N19" s="261">
        <f t="shared" si="0"/>
        <v>0</v>
      </c>
    </row>
    <row r="20" spans="1:14" ht="14.25">
      <c r="A20" s="24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23"/>
      <c r="M20" s="23"/>
      <c r="N20" s="261">
        <f t="shared" si="0"/>
        <v>0</v>
      </c>
    </row>
    <row r="21" spans="1:14" ht="15" thickBot="1">
      <c r="A21" s="24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23"/>
      <c r="M21" s="23"/>
      <c r="N21" s="261">
        <f t="shared" si="0"/>
        <v>0</v>
      </c>
    </row>
    <row r="22" spans="1:14" ht="13.5" thickBot="1">
      <c r="A22" s="104" t="s">
        <v>55</v>
      </c>
      <c r="B22" s="61">
        <f aca="true" t="shared" si="1" ref="B22:N22">SUM(B13:B21)</f>
        <v>339603.83</v>
      </c>
      <c r="C22" s="61">
        <f t="shared" si="1"/>
        <v>74801.22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  <c r="H22" s="61">
        <f t="shared" si="1"/>
        <v>0</v>
      </c>
      <c r="I22" s="61">
        <f t="shared" si="1"/>
        <v>0</v>
      </c>
      <c r="J22" s="61">
        <f t="shared" si="1"/>
        <v>0</v>
      </c>
      <c r="K22" s="61">
        <f t="shared" si="1"/>
        <v>0</v>
      </c>
      <c r="L22" s="61">
        <f t="shared" si="1"/>
        <v>0</v>
      </c>
      <c r="M22" s="61">
        <f t="shared" si="1"/>
        <v>0</v>
      </c>
      <c r="N22" s="61">
        <f t="shared" si="1"/>
        <v>414405.05000000005</v>
      </c>
    </row>
    <row r="23" spans="1:14" ht="13.5" thickBot="1">
      <c r="A23" s="105" t="s">
        <v>40</v>
      </c>
      <c r="B23" s="106">
        <f aca="true" t="shared" si="2" ref="B23:N23">B12+B22</f>
        <v>339603.83</v>
      </c>
      <c r="C23" s="106">
        <f t="shared" si="2"/>
        <v>74801.22</v>
      </c>
      <c r="D23" s="106">
        <f t="shared" si="2"/>
        <v>0</v>
      </c>
      <c r="E23" s="106">
        <f t="shared" si="2"/>
        <v>0</v>
      </c>
      <c r="F23" s="106">
        <f t="shared" si="2"/>
        <v>0</v>
      </c>
      <c r="G23" s="106">
        <f t="shared" si="2"/>
        <v>0</v>
      </c>
      <c r="H23" s="106">
        <f t="shared" si="2"/>
        <v>0</v>
      </c>
      <c r="I23" s="106">
        <f t="shared" si="2"/>
        <v>0</v>
      </c>
      <c r="J23" s="106">
        <f t="shared" si="2"/>
        <v>0</v>
      </c>
      <c r="K23" s="106">
        <f t="shared" si="2"/>
        <v>0</v>
      </c>
      <c r="L23" s="106">
        <f t="shared" si="2"/>
        <v>0</v>
      </c>
      <c r="M23" s="106">
        <f t="shared" si="2"/>
        <v>0</v>
      </c>
      <c r="N23" s="108">
        <f t="shared" si="2"/>
        <v>414405.05000000005</v>
      </c>
    </row>
    <row r="24" spans="1:14" ht="12.75">
      <c r="A24" s="66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7"/>
    </row>
  </sheetData>
  <sheetProtection/>
  <mergeCells count="11">
    <mergeCell ref="F6:K6"/>
    <mergeCell ref="A7:D7"/>
    <mergeCell ref="A9:A10"/>
    <mergeCell ref="B9:M9"/>
    <mergeCell ref="N9:N10"/>
    <mergeCell ref="A1:D1"/>
    <mergeCell ref="M1:N1"/>
    <mergeCell ref="A2:D2"/>
    <mergeCell ref="M3:N3"/>
    <mergeCell ref="B5:C5"/>
    <mergeCell ref="F5:K5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27"/>
  <sheetViews>
    <sheetView zoomScale="130" zoomScaleNormal="130" zoomScalePageLayoutView="0" workbookViewId="0" topLeftCell="A1">
      <selection activeCell="M17" sqref="M17"/>
    </sheetView>
  </sheetViews>
  <sheetFormatPr defaultColWidth="9.00390625" defaultRowHeight="12.75"/>
  <cols>
    <col min="1" max="1" width="20.125" style="0" customWidth="1"/>
    <col min="2" max="2" width="12.875" style="0" customWidth="1"/>
    <col min="3" max="3" width="11.00390625" style="0" customWidth="1"/>
    <col min="4" max="4" width="7.875" style="0" customWidth="1"/>
    <col min="5" max="5" width="8.25390625" style="0" customWidth="1"/>
    <col min="8" max="8" width="7.75390625" style="0" customWidth="1"/>
    <col min="9" max="9" width="6.25390625" style="0" hidden="1" customWidth="1"/>
    <col min="10" max="10" width="7.625" style="0" hidden="1" customWidth="1"/>
    <col min="11" max="11" width="7.75390625" style="0" customWidth="1"/>
    <col min="13" max="13" width="9.00390625" style="0" customWidth="1"/>
    <col min="14" max="14" width="5.625" style="0" hidden="1" customWidth="1"/>
    <col min="15" max="15" width="10.75390625" style="0" customWidth="1"/>
    <col min="16" max="16" width="15.375" style="0" customWidth="1"/>
  </cols>
  <sheetData>
    <row r="1" spans="1:16" ht="15">
      <c r="A1" s="325" t="s">
        <v>160</v>
      </c>
      <c r="B1" s="325"/>
      <c r="C1" s="325"/>
      <c r="D1" s="325"/>
      <c r="E1" s="1"/>
      <c r="F1" s="1"/>
      <c r="G1" s="1"/>
      <c r="H1" s="2"/>
      <c r="I1" s="2"/>
      <c r="J1" s="1"/>
      <c r="K1" s="1"/>
      <c r="L1" s="3"/>
      <c r="M1" s="3"/>
      <c r="N1" s="1"/>
      <c r="O1" s="326"/>
      <c r="P1" s="326"/>
    </row>
    <row r="2" spans="1:16" ht="12.75">
      <c r="A2" s="338" t="s">
        <v>1</v>
      </c>
      <c r="B2" s="338"/>
      <c r="C2" s="338"/>
      <c r="D2" s="338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</row>
    <row r="3" spans="1:16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39"/>
      <c r="P3" s="339"/>
    </row>
    <row r="4" spans="1:16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3"/>
    </row>
    <row r="5" spans="1:16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333"/>
      <c r="M5" s="333"/>
      <c r="N5" s="13"/>
      <c r="O5" s="13"/>
      <c r="P5" s="3"/>
    </row>
    <row r="6" spans="1:16" ht="16.5" thickBot="1">
      <c r="A6" s="77"/>
      <c r="B6" s="78" t="s">
        <v>72</v>
      </c>
      <c r="C6" s="79">
        <v>1</v>
      </c>
      <c r="D6" s="80"/>
      <c r="E6" s="12"/>
      <c r="F6" s="334">
        <v>43101</v>
      </c>
      <c r="G6" s="335"/>
      <c r="H6" s="335"/>
      <c r="I6" s="335"/>
      <c r="J6" s="335"/>
      <c r="K6" s="335"/>
      <c r="L6" s="335"/>
      <c r="M6" s="336"/>
      <c r="N6" s="13"/>
      <c r="O6" s="13"/>
      <c r="P6" s="3"/>
    </row>
    <row r="7" spans="1:15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</row>
    <row r="8" spans="1:15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</row>
    <row r="9" spans="1:16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30" t="s">
        <v>9</v>
      </c>
    </row>
    <row r="10" spans="1:16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330"/>
    </row>
    <row r="11" spans="1:16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  <c r="M11" s="63">
        <v>13</v>
      </c>
      <c r="N11" s="63">
        <v>14</v>
      </c>
      <c r="O11" s="63">
        <v>16</v>
      </c>
      <c r="P11" s="63">
        <v>18</v>
      </c>
    </row>
    <row r="12" spans="1:16" ht="24" customHeight="1" thickBot="1">
      <c r="A12" s="99" t="s">
        <v>51</v>
      </c>
      <c r="B12" s="10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225">
        <f aca="true" t="shared" si="0" ref="P12:P20">SUM(B12:O12)</f>
        <v>0</v>
      </c>
    </row>
    <row r="13" spans="1:16" ht="12.75">
      <c r="A13" s="184" t="s">
        <v>76</v>
      </c>
      <c r="B13" s="50">
        <v>47658.04</v>
      </c>
      <c r="C13" s="212">
        <v>12300.98</v>
      </c>
      <c r="D13" s="50"/>
      <c r="E13" s="50"/>
      <c r="F13" s="50"/>
      <c r="G13" s="269"/>
      <c r="H13" s="50"/>
      <c r="I13" s="50"/>
      <c r="J13" s="50"/>
      <c r="K13" s="50"/>
      <c r="L13" s="50"/>
      <c r="M13" s="50"/>
      <c r="N13" s="50"/>
      <c r="O13" s="50"/>
      <c r="P13" s="49">
        <f t="shared" si="0"/>
        <v>59959.020000000004</v>
      </c>
    </row>
    <row r="14" spans="1:16" ht="12.75">
      <c r="A14" s="185" t="s">
        <v>79</v>
      </c>
      <c r="B14" s="49"/>
      <c r="C14" s="50"/>
      <c r="D14" s="50"/>
      <c r="E14" s="50"/>
      <c r="F14" s="50"/>
      <c r="G14" s="270"/>
      <c r="H14" s="189"/>
      <c r="I14" s="50"/>
      <c r="J14" s="50"/>
      <c r="K14" s="50"/>
      <c r="L14" s="50"/>
      <c r="M14" s="50"/>
      <c r="N14" s="50"/>
      <c r="O14" s="50"/>
      <c r="P14" s="49">
        <f t="shared" si="0"/>
        <v>0</v>
      </c>
    </row>
    <row r="15" spans="1:16" ht="12.75">
      <c r="A15" s="185" t="s">
        <v>143</v>
      </c>
      <c r="B15" s="189"/>
      <c r="C15" s="212"/>
      <c r="D15" s="212"/>
      <c r="E15" s="212"/>
      <c r="F15" s="50"/>
      <c r="G15" s="212"/>
      <c r="H15" s="212"/>
      <c r="I15" s="212"/>
      <c r="J15" s="212"/>
      <c r="K15" s="212"/>
      <c r="L15" s="212"/>
      <c r="M15" s="212"/>
      <c r="N15" s="212"/>
      <c r="O15" s="212"/>
      <c r="P15" s="189">
        <f t="shared" si="0"/>
        <v>0</v>
      </c>
    </row>
    <row r="16" spans="1:16" ht="12.75">
      <c r="A16" s="185" t="s">
        <v>74</v>
      </c>
      <c r="B16" s="189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189">
        <f t="shared" si="0"/>
        <v>0</v>
      </c>
    </row>
    <row r="17" spans="1:16" ht="12.75">
      <c r="A17" s="185" t="s">
        <v>77</v>
      </c>
      <c r="B17" s="189"/>
      <c r="C17" s="212"/>
      <c r="D17" s="212"/>
      <c r="E17" s="212"/>
      <c r="F17" s="50"/>
      <c r="G17" s="212"/>
      <c r="H17" s="212"/>
      <c r="I17" s="212"/>
      <c r="J17" s="212"/>
      <c r="K17" s="212"/>
      <c r="L17" s="212"/>
      <c r="M17" s="212">
        <v>3273.39</v>
      </c>
      <c r="N17" s="212"/>
      <c r="O17" s="212"/>
      <c r="P17" s="189">
        <f t="shared" si="0"/>
        <v>3273.39</v>
      </c>
    </row>
    <row r="18" spans="1:16" ht="12.75">
      <c r="A18" s="185" t="s">
        <v>110</v>
      </c>
      <c r="B18" s="189"/>
      <c r="C18" s="212"/>
      <c r="D18" s="212"/>
      <c r="E18" s="212"/>
      <c r="F18" s="212"/>
      <c r="G18" s="212"/>
      <c r="H18" s="212"/>
      <c r="I18" s="212"/>
      <c r="J18" s="212"/>
      <c r="K18" s="212"/>
      <c r="L18" s="50"/>
      <c r="M18" s="50"/>
      <c r="N18" s="212"/>
      <c r="O18" s="212"/>
      <c r="P18" s="189">
        <f t="shared" si="0"/>
        <v>0</v>
      </c>
    </row>
    <row r="19" spans="1:16" ht="12.75">
      <c r="A19" s="185" t="s">
        <v>107</v>
      </c>
      <c r="B19" s="189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50"/>
      <c r="N19" s="212"/>
      <c r="O19" s="212"/>
      <c r="P19" s="189">
        <f t="shared" si="0"/>
        <v>0</v>
      </c>
    </row>
    <row r="20" spans="1:16" ht="13.5" thickBot="1">
      <c r="A20" s="310" t="s">
        <v>89</v>
      </c>
      <c r="B20" s="69"/>
      <c r="C20" s="70"/>
      <c r="D20" s="70"/>
      <c r="E20" s="70"/>
      <c r="F20" s="70"/>
      <c r="G20" s="311"/>
      <c r="H20" s="70"/>
      <c r="I20" s="70"/>
      <c r="J20" s="70"/>
      <c r="K20" s="70"/>
      <c r="L20" s="70"/>
      <c r="M20" s="70"/>
      <c r="N20" s="70"/>
      <c r="O20" s="70"/>
      <c r="P20" s="22">
        <f t="shared" si="0"/>
        <v>0</v>
      </c>
    </row>
    <row r="21" spans="1:16" ht="12.75">
      <c r="A21" s="83"/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6"/>
    </row>
    <row r="22" spans="1:16" ht="13.5" thickBot="1">
      <c r="A22" s="87" t="s">
        <v>55</v>
      </c>
      <c r="B22" s="88">
        <f aca="true" t="shared" si="1" ref="B22:P22">SUM(B13:B21)</f>
        <v>47658.04</v>
      </c>
      <c r="C22" s="89">
        <f t="shared" si="1"/>
        <v>12300.98</v>
      </c>
      <c r="D22" s="89">
        <f t="shared" si="1"/>
        <v>0</v>
      </c>
      <c r="E22" s="89">
        <f t="shared" si="1"/>
        <v>0</v>
      </c>
      <c r="F22" s="89">
        <f t="shared" si="1"/>
        <v>0</v>
      </c>
      <c r="G22" s="89">
        <f t="shared" si="1"/>
        <v>0</v>
      </c>
      <c r="H22" s="89">
        <f t="shared" si="1"/>
        <v>0</v>
      </c>
      <c r="I22" s="89">
        <f t="shared" si="1"/>
        <v>0</v>
      </c>
      <c r="J22" s="89">
        <f t="shared" si="1"/>
        <v>0</v>
      </c>
      <c r="K22" s="89">
        <f t="shared" si="1"/>
        <v>0</v>
      </c>
      <c r="L22" s="89">
        <f t="shared" si="1"/>
        <v>0</v>
      </c>
      <c r="M22" s="89">
        <f t="shared" si="1"/>
        <v>3273.39</v>
      </c>
      <c r="N22" s="89">
        <f t="shared" si="1"/>
        <v>0</v>
      </c>
      <c r="O22" s="89">
        <f t="shared" si="1"/>
        <v>0</v>
      </c>
      <c r="P22" s="90">
        <f t="shared" si="1"/>
        <v>63232.41</v>
      </c>
    </row>
    <row r="23" spans="1:16" ht="12.75">
      <c r="A23" s="91" t="s">
        <v>40</v>
      </c>
      <c r="B23" s="96">
        <f aca="true" t="shared" si="2" ref="B23:P23">B12+B22</f>
        <v>47658.04</v>
      </c>
      <c r="C23" s="97">
        <f t="shared" si="2"/>
        <v>12300.98</v>
      </c>
      <c r="D23" s="97">
        <f t="shared" si="2"/>
        <v>0</v>
      </c>
      <c r="E23" s="97">
        <f t="shared" si="2"/>
        <v>0</v>
      </c>
      <c r="F23" s="97">
        <f t="shared" si="2"/>
        <v>0</v>
      </c>
      <c r="G23" s="97">
        <f t="shared" si="2"/>
        <v>0</v>
      </c>
      <c r="H23" s="97">
        <f t="shared" si="2"/>
        <v>0</v>
      </c>
      <c r="I23" s="97">
        <f t="shared" si="2"/>
        <v>0</v>
      </c>
      <c r="J23" s="97">
        <f t="shared" si="2"/>
        <v>0</v>
      </c>
      <c r="K23" s="97">
        <f t="shared" si="2"/>
        <v>0</v>
      </c>
      <c r="L23" s="97">
        <f t="shared" si="2"/>
        <v>0</v>
      </c>
      <c r="M23" s="97">
        <f t="shared" si="2"/>
        <v>3273.39</v>
      </c>
      <c r="N23" s="97">
        <f t="shared" si="2"/>
        <v>0</v>
      </c>
      <c r="O23" s="97">
        <f t="shared" si="2"/>
        <v>0</v>
      </c>
      <c r="P23" s="98">
        <f t="shared" si="2"/>
        <v>63232.41</v>
      </c>
    </row>
    <row r="24" spans="1:16" ht="13.5" thickBot="1">
      <c r="A24" s="92"/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5"/>
    </row>
    <row r="25" spans="1:16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</sheetData>
  <sheetProtection/>
  <mergeCells count="11">
    <mergeCell ref="F6:M6"/>
    <mergeCell ref="A7:D7"/>
    <mergeCell ref="A9:A10"/>
    <mergeCell ref="B9:O9"/>
    <mergeCell ref="P9:P10"/>
    <mergeCell ref="A1:D1"/>
    <mergeCell ref="O1:P1"/>
    <mergeCell ref="A2:D2"/>
    <mergeCell ref="O3:P3"/>
    <mergeCell ref="B5:C5"/>
    <mergeCell ref="F5:M5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31"/>
  <sheetViews>
    <sheetView zoomScale="130" zoomScaleNormal="130" zoomScalePageLayoutView="0" workbookViewId="0" topLeftCell="A1">
      <selection activeCell="L12" sqref="L12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7.75390625" style="0" customWidth="1"/>
    <col min="5" max="5" width="5.7539062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7.875" style="0" customWidth="1"/>
    <col min="12" max="12" width="14.625" style="0" customWidth="1"/>
    <col min="13" max="13" width="14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36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3.5" thickBot="1">
      <c r="A12" s="101" t="s">
        <v>46</v>
      </c>
      <c r="B12" s="102">
        <v>0</v>
      </c>
      <c r="C12" s="102">
        <v>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3">
        <f aca="true" t="shared" si="0" ref="M12:M23">SUM(B12:L12)</f>
        <v>0</v>
      </c>
    </row>
    <row r="13" spans="1:13" ht="14.25">
      <c r="A13" s="37" t="s">
        <v>76</v>
      </c>
      <c r="B13" s="55">
        <v>335442.75</v>
      </c>
      <c r="C13" s="38">
        <v>72446.23</v>
      </c>
      <c r="D13" s="52"/>
      <c r="E13" s="52"/>
      <c r="F13" s="52"/>
      <c r="G13" s="44"/>
      <c r="H13" s="44"/>
      <c r="I13" s="44"/>
      <c r="J13" s="44"/>
      <c r="K13" s="44"/>
      <c r="L13" s="44"/>
      <c r="M13" s="49">
        <f t="shared" si="0"/>
        <v>407888.98</v>
      </c>
    </row>
    <row r="14" spans="1:13" ht="14.25">
      <c r="A14" s="37"/>
      <c r="B14" s="36"/>
      <c r="C14" s="36"/>
      <c r="D14" s="44"/>
      <c r="E14" s="43"/>
      <c r="F14" s="43"/>
      <c r="G14" s="43"/>
      <c r="H14" s="44"/>
      <c r="I14" s="43"/>
      <c r="J14" s="43"/>
      <c r="K14" s="43"/>
      <c r="L14" s="43"/>
      <c r="M14" s="49">
        <f t="shared" si="0"/>
        <v>0</v>
      </c>
    </row>
    <row r="15" spans="1:13" ht="12.75">
      <c r="A15" s="42"/>
      <c r="B15" s="34"/>
      <c r="C15" s="21"/>
      <c r="D15" s="21"/>
      <c r="E15" s="44"/>
      <c r="F15" s="44"/>
      <c r="G15" s="44"/>
      <c r="H15" s="44"/>
      <c r="I15" s="44"/>
      <c r="J15" s="44"/>
      <c r="K15" s="44"/>
      <c r="L15" s="21"/>
      <c r="M15" s="49">
        <f t="shared" si="0"/>
        <v>0</v>
      </c>
    </row>
    <row r="16" spans="1:13" ht="12.75">
      <c r="A16" s="59"/>
      <c r="B16" s="34"/>
      <c r="C16" s="21"/>
      <c r="D16" s="21"/>
      <c r="E16" s="44"/>
      <c r="F16" s="44"/>
      <c r="G16" s="44"/>
      <c r="H16" s="21"/>
      <c r="I16" s="44"/>
      <c r="J16" s="44"/>
      <c r="K16" s="44"/>
      <c r="L16" s="43"/>
      <c r="M16" s="49">
        <f t="shared" si="0"/>
        <v>0</v>
      </c>
    </row>
    <row r="17" spans="1:13" ht="12.75">
      <c r="A17" s="42"/>
      <c r="B17" s="34"/>
      <c r="C17" s="21"/>
      <c r="D17" s="21"/>
      <c r="E17" s="44"/>
      <c r="F17" s="43"/>
      <c r="G17" s="44"/>
      <c r="H17" s="44"/>
      <c r="I17" s="44"/>
      <c r="J17" s="44"/>
      <c r="K17" s="44"/>
      <c r="L17" s="44"/>
      <c r="M17" s="49">
        <f t="shared" si="0"/>
        <v>0</v>
      </c>
    </row>
    <row r="18" spans="1:13" ht="13.5" customHeight="1">
      <c r="A18" s="42"/>
      <c r="B18" s="34"/>
      <c r="C18" s="21"/>
      <c r="D18" s="21"/>
      <c r="E18" s="44"/>
      <c r="F18" s="44"/>
      <c r="G18" s="44"/>
      <c r="H18" s="21"/>
      <c r="I18" s="44"/>
      <c r="J18" s="21"/>
      <c r="K18" s="21"/>
      <c r="L18" s="21"/>
      <c r="M18" s="49">
        <f t="shared" si="0"/>
        <v>0</v>
      </c>
    </row>
    <row r="19" spans="1:13" ht="12.75">
      <c r="A19" s="42"/>
      <c r="B19" s="34"/>
      <c r="C19" s="21"/>
      <c r="D19" s="21"/>
      <c r="E19" s="44"/>
      <c r="F19" s="44"/>
      <c r="G19" s="44"/>
      <c r="H19" s="44"/>
      <c r="I19" s="44"/>
      <c r="J19" s="44"/>
      <c r="K19" s="44"/>
      <c r="L19" s="44"/>
      <c r="M19" s="49">
        <f t="shared" si="0"/>
        <v>0</v>
      </c>
    </row>
    <row r="20" spans="1:13" ht="12.75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23"/>
      <c r="M20" s="53">
        <f t="shared" si="0"/>
        <v>0</v>
      </c>
    </row>
    <row r="21" spans="1:13" ht="12.75">
      <c r="A21" s="47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23"/>
      <c r="M21" s="53">
        <f t="shared" si="0"/>
        <v>0</v>
      </c>
    </row>
    <row r="22" spans="1:13" ht="12.75">
      <c r="A22" s="47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23"/>
      <c r="M22" s="53">
        <f t="shared" si="0"/>
        <v>0</v>
      </c>
    </row>
    <row r="23" spans="1:13" ht="13.5" thickBot="1">
      <c r="A23" s="73"/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69"/>
      <c r="M23" s="53">
        <f t="shared" si="0"/>
        <v>0</v>
      </c>
    </row>
    <row r="24" spans="1:13" ht="13.5" thickBot="1">
      <c r="A24" s="104" t="s">
        <v>55</v>
      </c>
      <c r="B24" s="109">
        <f aca="true" t="shared" si="1" ref="B24:M24">SUM(B13:B23)</f>
        <v>335442.75</v>
      </c>
      <c r="C24" s="109">
        <f t="shared" si="1"/>
        <v>72446.23</v>
      </c>
      <c r="D24" s="109">
        <f t="shared" si="1"/>
        <v>0</v>
      </c>
      <c r="E24" s="109">
        <f t="shared" si="1"/>
        <v>0</v>
      </c>
      <c r="F24" s="109">
        <f t="shared" si="1"/>
        <v>0</v>
      </c>
      <c r="G24" s="109">
        <f t="shared" si="1"/>
        <v>0</v>
      </c>
      <c r="H24" s="109">
        <f t="shared" si="1"/>
        <v>0</v>
      </c>
      <c r="I24" s="109">
        <f t="shared" si="1"/>
        <v>0</v>
      </c>
      <c r="J24" s="109">
        <f t="shared" si="1"/>
        <v>0</v>
      </c>
      <c r="K24" s="109">
        <f t="shared" si="1"/>
        <v>0</v>
      </c>
      <c r="L24" s="109">
        <f t="shared" si="1"/>
        <v>0</v>
      </c>
      <c r="M24" s="109">
        <f t="shared" si="1"/>
        <v>407888.98</v>
      </c>
    </row>
    <row r="25" spans="1:13" ht="13.5" thickBot="1">
      <c r="A25" s="66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7"/>
      <c r="M25" s="67"/>
    </row>
    <row r="26" spans="1:14" ht="13.5" thickBot="1">
      <c r="A26" s="105" t="s">
        <v>40</v>
      </c>
      <c r="B26" s="106">
        <f aca="true" t="shared" si="2" ref="B26:M26">B12+B24</f>
        <v>335442.75</v>
      </c>
      <c r="C26" s="106">
        <f t="shared" si="2"/>
        <v>72446.23</v>
      </c>
      <c r="D26" s="106">
        <f t="shared" si="2"/>
        <v>0</v>
      </c>
      <c r="E26" s="106">
        <f t="shared" si="2"/>
        <v>0</v>
      </c>
      <c r="F26" s="106">
        <f t="shared" si="2"/>
        <v>0</v>
      </c>
      <c r="G26" s="106">
        <f t="shared" si="2"/>
        <v>0</v>
      </c>
      <c r="H26" s="106">
        <f t="shared" si="2"/>
        <v>0</v>
      </c>
      <c r="I26" s="106">
        <f t="shared" si="2"/>
        <v>0</v>
      </c>
      <c r="J26" s="106">
        <f t="shared" si="2"/>
        <v>0</v>
      </c>
      <c r="K26" s="106">
        <f t="shared" si="2"/>
        <v>0</v>
      </c>
      <c r="L26" s="106">
        <f t="shared" si="2"/>
        <v>0</v>
      </c>
      <c r="M26" s="108">
        <f t="shared" si="2"/>
        <v>407888.98</v>
      </c>
      <c r="N26" s="48"/>
    </row>
    <row r="27" spans="1:13" ht="12.75">
      <c r="A27" s="66"/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7"/>
    </row>
    <row r="28" spans="1:13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sheetProtection/>
  <mergeCells count="11">
    <mergeCell ref="F6:K6"/>
    <mergeCell ref="A7:D7"/>
    <mergeCell ref="A9:A10"/>
    <mergeCell ref="B9:L9"/>
    <mergeCell ref="M9:M10"/>
    <mergeCell ref="A1:D1"/>
    <mergeCell ref="L1:M1"/>
    <mergeCell ref="A2:D2"/>
    <mergeCell ref="L3:M3"/>
    <mergeCell ref="B5:C5"/>
    <mergeCell ref="F5:K5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3"/>
  <sheetViews>
    <sheetView zoomScale="130" zoomScaleNormal="130" zoomScalePageLayoutView="0" workbookViewId="0" topLeftCell="A1">
      <selection activeCell="L12" sqref="L12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9.25390625" style="0" customWidth="1"/>
    <col min="8" max="8" width="9.25390625" style="0" bestFit="1" customWidth="1"/>
    <col min="9" max="9" width="7.25390625" style="0" customWidth="1"/>
    <col min="10" max="10" width="9.25390625" style="0" bestFit="1" customWidth="1"/>
    <col min="11" max="11" width="7.75390625" style="0" customWidth="1"/>
    <col min="12" max="12" width="14.625" style="0" customWidth="1"/>
    <col min="13" max="13" width="14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37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3.5" thickBot="1">
      <c r="A12" s="101" t="s">
        <v>46</v>
      </c>
      <c r="B12" s="102">
        <v>0</v>
      </c>
      <c r="C12" s="102">
        <v>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3">
        <f>SUM(B12:L12)</f>
        <v>0</v>
      </c>
    </row>
    <row r="13" spans="1:13" ht="14.25">
      <c r="A13" s="37" t="s">
        <v>76</v>
      </c>
      <c r="B13" s="55">
        <v>260285.3</v>
      </c>
      <c r="C13" s="38">
        <v>56193.76</v>
      </c>
      <c r="D13" s="52"/>
      <c r="E13" s="52"/>
      <c r="F13" s="52"/>
      <c r="G13" s="44"/>
      <c r="H13" s="44"/>
      <c r="I13" s="44"/>
      <c r="J13" s="44"/>
      <c r="K13" s="44"/>
      <c r="L13" s="44"/>
      <c r="M13" s="49">
        <f>SUM(B13:L13)</f>
        <v>316479.06</v>
      </c>
    </row>
    <row r="14" spans="1:13" ht="14.25">
      <c r="A14" s="263"/>
      <c r="B14" s="261"/>
      <c r="C14" s="36"/>
      <c r="D14" s="44"/>
      <c r="E14" s="44"/>
      <c r="F14" s="44"/>
      <c r="G14" s="44"/>
      <c r="H14" s="44"/>
      <c r="I14" s="44"/>
      <c r="J14" s="44"/>
      <c r="K14" s="44"/>
      <c r="L14" s="23"/>
      <c r="M14" s="53">
        <f>SUM(B14:L14)</f>
        <v>0</v>
      </c>
    </row>
    <row r="15" spans="1:13" ht="13.5" thickBot="1">
      <c r="A15" s="73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69"/>
      <c r="M15" s="53">
        <f>SUM(B15:L15)</f>
        <v>0</v>
      </c>
    </row>
    <row r="16" spans="1:13" ht="13.5" thickBot="1">
      <c r="A16" s="104" t="s">
        <v>55</v>
      </c>
      <c r="B16" s="109">
        <f aca="true" t="shared" si="0" ref="B16:M16">SUM(B13:B15)</f>
        <v>260285.3</v>
      </c>
      <c r="C16" s="109">
        <f t="shared" si="0"/>
        <v>56193.76</v>
      </c>
      <c r="D16" s="109">
        <f t="shared" si="0"/>
        <v>0</v>
      </c>
      <c r="E16" s="109">
        <f t="shared" si="0"/>
        <v>0</v>
      </c>
      <c r="F16" s="109">
        <f t="shared" si="0"/>
        <v>0</v>
      </c>
      <c r="G16" s="109">
        <f t="shared" si="0"/>
        <v>0</v>
      </c>
      <c r="H16" s="109">
        <f t="shared" si="0"/>
        <v>0</v>
      </c>
      <c r="I16" s="109">
        <f t="shared" si="0"/>
        <v>0</v>
      </c>
      <c r="J16" s="109">
        <f t="shared" si="0"/>
        <v>0</v>
      </c>
      <c r="K16" s="109">
        <f t="shared" si="0"/>
        <v>0</v>
      </c>
      <c r="L16" s="109">
        <f t="shared" si="0"/>
        <v>0</v>
      </c>
      <c r="M16" s="109">
        <f t="shared" si="0"/>
        <v>316479.06</v>
      </c>
    </row>
    <row r="17" spans="1:13" ht="13.5" thickBot="1">
      <c r="A17" s="66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7"/>
      <c r="M17" s="67"/>
    </row>
    <row r="18" spans="1:14" ht="13.5" thickBot="1">
      <c r="A18" s="105" t="s">
        <v>40</v>
      </c>
      <c r="B18" s="106">
        <f aca="true" t="shared" si="1" ref="B18:M18">B12+B16</f>
        <v>260285.3</v>
      </c>
      <c r="C18" s="106">
        <f t="shared" si="1"/>
        <v>56193.76</v>
      </c>
      <c r="D18" s="106">
        <f t="shared" si="1"/>
        <v>0</v>
      </c>
      <c r="E18" s="106">
        <f t="shared" si="1"/>
        <v>0</v>
      </c>
      <c r="F18" s="106">
        <f t="shared" si="1"/>
        <v>0</v>
      </c>
      <c r="G18" s="106">
        <f t="shared" si="1"/>
        <v>0</v>
      </c>
      <c r="H18" s="106">
        <f t="shared" si="1"/>
        <v>0</v>
      </c>
      <c r="I18" s="106">
        <f t="shared" si="1"/>
        <v>0</v>
      </c>
      <c r="J18" s="106">
        <f t="shared" si="1"/>
        <v>0</v>
      </c>
      <c r="K18" s="106">
        <f t="shared" si="1"/>
        <v>0</v>
      </c>
      <c r="L18" s="106">
        <f t="shared" si="1"/>
        <v>0</v>
      </c>
      <c r="M18" s="108">
        <f t="shared" si="1"/>
        <v>316479.06</v>
      </c>
      <c r="N18" s="48"/>
    </row>
    <row r="19" spans="1:13" ht="12.75">
      <c r="A19" s="66"/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7"/>
    </row>
    <row r="20" spans="1:13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</sheetData>
  <sheetProtection/>
  <mergeCells count="11">
    <mergeCell ref="F6:K6"/>
    <mergeCell ref="A7:D7"/>
    <mergeCell ref="A9:A10"/>
    <mergeCell ref="B9:L9"/>
    <mergeCell ref="M9:M10"/>
    <mergeCell ref="A1:D1"/>
    <mergeCell ref="L1:M1"/>
    <mergeCell ref="A2:D2"/>
    <mergeCell ref="L3:M3"/>
    <mergeCell ref="B5:C5"/>
    <mergeCell ref="F5:K5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3"/>
  <sheetViews>
    <sheetView zoomScale="130" zoomScaleNormal="130" zoomScalePageLayoutView="0" workbookViewId="0" topLeftCell="A1">
      <selection activeCell="L12" sqref="L12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5.75390625" style="0" customWidth="1"/>
    <col min="6" max="6" width="10.25390625" style="0" customWidth="1"/>
    <col min="7" max="7" width="8.00390625" style="0" customWidth="1"/>
    <col min="8" max="8" width="9.25390625" style="0" bestFit="1" customWidth="1"/>
    <col min="9" max="9" width="9.00390625" style="0" customWidth="1"/>
    <col min="10" max="10" width="9.25390625" style="0" bestFit="1" customWidth="1"/>
    <col min="11" max="11" width="7.25390625" style="0" customWidth="1"/>
    <col min="12" max="12" width="14.625" style="0" customWidth="1"/>
    <col min="13" max="13" width="14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14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3.5" thickBot="1">
      <c r="A12" s="101" t="s">
        <v>46</v>
      </c>
      <c r="B12" s="102">
        <v>0</v>
      </c>
      <c r="C12" s="102">
        <v>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3">
        <f>SUM(B12:L12)</f>
        <v>0</v>
      </c>
    </row>
    <row r="13" spans="1:13" ht="14.25">
      <c r="A13" s="37" t="s">
        <v>76</v>
      </c>
      <c r="B13" s="55">
        <v>398118.97</v>
      </c>
      <c r="C13" s="38">
        <v>85973.22</v>
      </c>
      <c r="D13" s="38"/>
      <c r="E13" s="52"/>
      <c r="F13" s="52"/>
      <c r="G13" s="44"/>
      <c r="H13" s="44"/>
      <c r="I13" s="44"/>
      <c r="J13" s="44"/>
      <c r="K13" s="44"/>
      <c r="L13" s="44"/>
      <c r="M13" s="49">
        <f>SUM(B13:L13)</f>
        <v>484092.18999999994</v>
      </c>
    </row>
    <row r="14" spans="1:13" ht="14.25">
      <c r="A14" s="37"/>
      <c r="B14" s="36"/>
      <c r="C14" s="36"/>
      <c r="D14" s="36"/>
      <c r="E14" s="43"/>
      <c r="F14" s="43"/>
      <c r="G14" s="43"/>
      <c r="H14" s="44"/>
      <c r="I14" s="43"/>
      <c r="J14" s="43"/>
      <c r="K14" s="43"/>
      <c r="L14" s="43"/>
      <c r="M14" s="49">
        <f>SUM(B14:L14)</f>
        <v>0</v>
      </c>
    </row>
    <row r="15" spans="1:13" ht="15" thickBot="1">
      <c r="A15" s="37"/>
      <c r="B15" s="261"/>
      <c r="C15" s="36"/>
      <c r="D15" s="36"/>
      <c r="E15" s="44"/>
      <c r="F15" s="44"/>
      <c r="G15" s="44"/>
      <c r="H15" s="44"/>
      <c r="I15" s="44"/>
      <c r="J15" s="44"/>
      <c r="K15" s="44"/>
      <c r="L15" s="21"/>
      <c r="M15" s="49">
        <f>SUM(B15:L15)</f>
        <v>0</v>
      </c>
    </row>
    <row r="16" spans="1:13" ht="13.5" thickBot="1">
      <c r="A16" s="104" t="s">
        <v>55</v>
      </c>
      <c r="B16" s="109">
        <f aca="true" t="shared" si="0" ref="B16:M16">SUM(B13:B15)</f>
        <v>398118.97</v>
      </c>
      <c r="C16" s="109">
        <f t="shared" si="0"/>
        <v>85973.22</v>
      </c>
      <c r="D16" s="109">
        <f t="shared" si="0"/>
        <v>0</v>
      </c>
      <c r="E16" s="109">
        <f t="shared" si="0"/>
        <v>0</v>
      </c>
      <c r="F16" s="109">
        <f t="shared" si="0"/>
        <v>0</v>
      </c>
      <c r="G16" s="109">
        <f t="shared" si="0"/>
        <v>0</v>
      </c>
      <c r="H16" s="109">
        <f t="shared" si="0"/>
        <v>0</v>
      </c>
      <c r="I16" s="109">
        <f t="shared" si="0"/>
        <v>0</v>
      </c>
      <c r="J16" s="109">
        <f t="shared" si="0"/>
        <v>0</v>
      </c>
      <c r="K16" s="109">
        <f t="shared" si="0"/>
        <v>0</v>
      </c>
      <c r="L16" s="109">
        <f t="shared" si="0"/>
        <v>0</v>
      </c>
      <c r="M16" s="109">
        <f t="shared" si="0"/>
        <v>484092.18999999994</v>
      </c>
    </row>
    <row r="17" spans="1:13" ht="13.5" thickBot="1">
      <c r="A17" s="66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7"/>
      <c r="M17" s="67"/>
    </row>
    <row r="18" spans="1:14" ht="13.5" thickBot="1">
      <c r="A18" s="105" t="s">
        <v>40</v>
      </c>
      <c r="B18" s="106">
        <f aca="true" t="shared" si="1" ref="B18:M18">B12+B16</f>
        <v>398118.97</v>
      </c>
      <c r="C18" s="106">
        <f t="shared" si="1"/>
        <v>85973.22</v>
      </c>
      <c r="D18" s="106">
        <f t="shared" si="1"/>
        <v>0</v>
      </c>
      <c r="E18" s="106">
        <f t="shared" si="1"/>
        <v>0</v>
      </c>
      <c r="F18" s="106">
        <f t="shared" si="1"/>
        <v>0</v>
      </c>
      <c r="G18" s="106">
        <f t="shared" si="1"/>
        <v>0</v>
      </c>
      <c r="H18" s="106">
        <f t="shared" si="1"/>
        <v>0</v>
      </c>
      <c r="I18" s="106">
        <f t="shared" si="1"/>
        <v>0</v>
      </c>
      <c r="J18" s="106">
        <f t="shared" si="1"/>
        <v>0</v>
      </c>
      <c r="K18" s="106">
        <f t="shared" si="1"/>
        <v>0</v>
      </c>
      <c r="L18" s="106">
        <f t="shared" si="1"/>
        <v>0</v>
      </c>
      <c r="M18" s="108">
        <f t="shared" si="1"/>
        <v>484092.18999999994</v>
      </c>
      <c r="N18" s="48"/>
    </row>
    <row r="19" spans="1:13" ht="12.75">
      <c r="A19" s="66"/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7"/>
    </row>
    <row r="20" spans="1:13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</sheetData>
  <sheetProtection/>
  <mergeCells count="11">
    <mergeCell ref="F6:K6"/>
    <mergeCell ref="A7:D7"/>
    <mergeCell ref="A9:A10"/>
    <mergeCell ref="B9:L9"/>
    <mergeCell ref="M9:M10"/>
    <mergeCell ref="A1:D1"/>
    <mergeCell ref="L1:M1"/>
    <mergeCell ref="A2:D2"/>
    <mergeCell ref="L3:M3"/>
    <mergeCell ref="B5:C5"/>
    <mergeCell ref="F5:K5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4"/>
  <sheetViews>
    <sheetView zoomScale="130" zoomScaleNormal="130" zoomScalePageLayoutView="0" workbookViewId="0" topLeftCell="A1">
      <selection activeCell="L12" sqref="L12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8.625" style="0" customWidth="1"/>
    <col min="7" max="7" width="9.625" style="0" customWidth="1"/>
    <col min="8" max="8" width="9.25390625" style="0" bestFit="1" customWidth="1"/>
    <col min="9" max="9" width="7.875" style="0" customWidth="1"/>
    <col min="10" max="10" width="9.25390625" style="0" bestFit="1" customWidth="1"/>
    <col min="11" max="11" width="8.875" style="0" customWidth="1"/>
    <col min="12" max="12" width="14.625" style="0" customWidth="1"/>
    <col min="13" max="13" width="14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15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3.5" thickBot="1">
      <c r="A12" s="101" t="s">
        <v>46</v>
      </c>
      <c r="B12" s="102">
        <v>0</v>
      </c>
      <c r="C12" s="102">
        <v>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3">
        <f>SUM(B12:L12)</f>
        <v>0</v>
      </c>
    </row>
    <row r="13" spans="1:13" ht="14.25">
      <c r="A13" s="37" t="s">
        <v>76</v>
      </c>
      <c r="B13" s="55">
        <v>384523.31</v>
      </c>
      <c r="C13" s="38">
        <v>82946.56</v>
      </c>
      <c r="D13" s="38"/>
      <c r="E13" s="52"/>
      <c r="F13" s="52"/>
      <c r="G13" s="44"/>
      <c r="H13" s="44"/>
      <c r="I13" s="44"/>
      <c r="J13" s="44"/>
      <c r="K13" s="44"/>
      <c r="L13" s="44"/>
      <c r="M13" s="49">
        <f>SUM(B13:L13)</f>
        <v>467469.87</v>
      </c>
    </row>
    <row r="14" spans="1:13" ht="14.25">
      <c r="A14" s="37"/>
      <c r="B14" s="36"/>
      <c r="C14" s="36"/>
      <c r="D14" s="36"/>
      <c r="E14" s="43"/>
      <c r="F14" s="43"/>
      <c r="G14" s="43"/>
      <c r="H14" s="44"/>
      <c r="I14" s="43"/>
      <c r="J14" s="43"/>
      <c r="K14" s="43"/>
      <c r="L14" s="43"/>
      <c r="M14" s="49">
        <f>SUM(B14:L14)</f>
        <v>0</v>
      </c>
    </row>
    <row r="15" spans="1:13" ht="14.25">
      <c r="A15" s="37"/>
      <c r="B15" s="261"/>
      <c r="C15" s="36"/>
      <c r="D15" s="36"/>
      <c r="E15" s="44"/>
      <c r="F15" s="44"/>
      <c r="G15" s="44"/>
      <c r="H15" s="44"/>
      <c r="I15" s="44"/>
      <c r="J15" s="44"/>
      <c r="K15" s="44"/>
      <c r="L15" s="21"/>
      <c r="M15" s="49">
        <f>SUM(B15:L15)</f>
        <v>0</v>
      </c>
    </row>
    <row r="16" spans="1:13" ht="13.5" thickBot="1">
      <c r="A16" s="73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69"/>
      <c r="M16" s="53">
        <f>SUM(B16:L16)</f>
        <v>0</v>
      </c>
    </row>
    <row r="17" spans="1:13" ht="13.5" thickBot="1">
      <c r="A17" s="104" t="s">
        <v>55</v>
      </c>
      <c r="B17" s="109">
        <f aca="true" t="shared" si="0" ref="B17:M17">SUM(B13:B16)</f>
        <v>384523.31</v>
      </c>
      <c r="C17" s="109">
        <f t="shared" si="0"/>
        <v>82946.56</v>
      </c>
      <c r="D17" s="109">
        <f t="shared" si="0"/>
        <v>0</v>
      </c>
      <c r="E17" s="109">
        <f t="shared" si="0"/>
        <v>0</v>
      </c>
      <c r="F17" s="109">
        <f t="shared" si="0"/>
        <v>0</v>
      </c>
      <c r="G17" s="109">
        <f t="shared" si="0"/>
        <v>0</v>
      </c>
      <c r="H17" s="109">
        <f t="shared" si="0"/>
        <v>0</v>
      </c>
      <c r="I17" s="109">
        <f t="shared" si="0"/>
        <v>0</v>
      </c>
      <c r="J17" s="109">
        <f t="shared" si="0"/>
        <v>0</v>
      </c>
      <c r="K17" s="109">
        <f t="shared" si="0"/>
        <v>0</v>
      </c>
      <c r="L17" s="109">
        <f t="shared" si="0"/>
        <v>0</v>
      </c>
      <c r="M17" s="109">
        <f t="shared" si="0"/>
        <v>467469.87</v>
      </c>
    </row>
    <row r="18" spans="1:13" ht="13.5" thickBot="1">
      <c r="A18" s="66"/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7"/>
      <c r="M18" s="67"/>
    </row>
    <row r="19" spans="1:14" ht="13.5" thickBot="1">
      <c r="A19" s="105" t="s">
        <v>40</v>
      </c>
      <c r="B19" s="106">
        <f aca="true" t="shared" si="1" ref="B19:M19">B12+B17</f>
        <v>384523.31</v>
      </c>
      <c r="C19" s="106">
        <f t="shared" si="1"/>
        <v>82946.56</v>
      </c>
      <c r="D19" s="106">
        <f t="shared" si="1"/>
        <v>0</v>
      </c>
      <c r="E19" s="106">
        <f t="shared" si="1"/>
        <v>0</v>
      </c>
      <c r="F19" s="106">
        <f t="shared" si="1"/>
        <v>0</v>
      </c>
      <c r="G19" s="106">
        <f t="shared" si="1"/>
        <v>0</v>
      </c>
      <c r="H19" s="106">
        <f t="shared" si="1"/>
        <v>0</v>
      </c>
      <c r="I19" s="106">
        <f t="shared" si="1"/>
        <v>0</v>
      </c>
      <c r="J19" s="106">
        <f t="shared" si="1"/>
        <v>0</v>
      </c>
      <c r="K19" s="106">
        <f t="shared" si="1"/>
        <v>0</v>
      </c>
      <c r="L19" s="106">
        <f t="shared" si="1"/>
        <v>0</v>
      </c>
      <c r="M19" s="108">
        <f t="shared" si="1"/>
        <v>467469.87</v>
      </c>
      <c r="N19" s="48"/>
    </row>
    <row r="20" spans="1:13" ht="12.75">
      <c r="A20" s="66"/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7"/>
    </row>
    <row r="21" spans="1:13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</sheetData>
  <sheetProtection/>
  <mergeCells count="11">
    <mergeCell ref="F6:K6"/>
    <mergeCell ref="A7:D7"/>
    <mergeCell ref="A9:A10"/>
    <mergeCell ref="B9:L9"/>
    <mergeCell ref="M9:M10"/>
    <mergeCell ref="A1:D1"/>
    <mergeCell ref="L1:M1"/>
    <mergeCell ref="A2:D2"/>
    <mergeCell ref="L3:M3"/>
    <mergeCell ref="B5:C5"/>
    <mergeCell ref="F5:K5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3"/>
  <sheetViews>
    <sheetView zoomScale="130" zoomScaleNormal="130" zoomScalePageLayoutView="0" workbookViewId="0" topLeftCell="A1">
      <selection activeCell="L12" sqref="L12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8.25390625" style="0" customWidth="1"/>
    <col min="10" max="10" width="9.25390625" style="0" bestFit="1" customWidth="1"/>
    <col min="11" max="11" width="8.125" style="0" customWidth="1"/>
    <col min="12" max="12" width="14.625" style="0" customWidth="1"/>
    <col min="13" max="13" width="14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112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3.5" thickBot="1">
      <c r="A12" s="101" t="s">
        <v>46</v>
      </c>
      <c r="B12" s="102">
        <v>0</v>
      </c>
      <c r="C12" s="102">
        <v>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3">
        <f>SUM(B12:L12)</f>
        <v>0</v>
      </c>
    </row>
    <row r="13" spans="1:13" ht="14.25">
      <c r="A13" s="37" t="s">
        <v>76</v>
      </c>
      <c r="B13" s="55">
        <v>130468.55</v>
      </c>
      <c r="C13" s="38">
        <v>28703.08</v>
      </c>
      <c r="D13" s="52"/>
      <c r="E13" s="52"/>
      <c r="F13" s="52"/>
      <c r="G13" s="44"/>
      <c r="H13" s="44"/>
      <c r="I13" s="44"/>
      <c r="J13" s="44"/>
      <c r="K13" s="44"/>
      <c r="L13" s="44"/>
      <c r="M13" s="49">
        <f>SUM(B13:L13)</f>
        <v>159171.63</v>
      </c>
    </row>
    <row r="14" spans="1:13" ht="14.25">
      <c r="A14" s="37"/>
      <c r="B14" s="36"/>
      <c r="C14" s="36"/>
      <c r="D14" s="44"/>
      <c r="E14" s="43"/>
      <c r="F14" s="43"/>
      <c r="G14" s="43"/>
      <c r="H14" s="44"/>
      <c r="I14" s="43"/>
      <c r="J14" s="43"/>
      <c r="K14" s="43"/>
      <c r="L14" s="43"/>
      <c r="M14" s="49">
        <f>SUM(B14:L14)</f>
        <v>0</v>
      </c>
    </row>
    <row r="15" spans="1:13" ht="15" thickBot="1">
      <c r="A15" s="37"/>
      <c r="B15" s="261"/>
      <c r="C15" s="36"/>
      <c r="D15" s="21"/>
      <c r="E15" s="44"/>
      <c r="F15" s="44"/>
      <c r="G15" s="44"/>
      <c r="H15" s="44"/>
      <c r="I15" s="44"/>
      <c r="J15" s="44"/>
      <c r="K15" s="44"/>
      <c r="L15" s="21"/>
      <c r="M15" s="49">
        <f>SUM(B15:L15)</f>
        <v>0</v>
      </c>
    </row>
    <row r="16" spans="1:13" ht="13.5" thickBot="1">
      <c r="A16" s="104" t="s">
        <v>55</v>
      </c>
      <c r="B16" s="109">
        <f aca="true" t="shared" si="0" ref="B16:M16">SUM(B13:B15)</f>
        <v>130468.55</v>
      </c>
      <c r="C16" s="109">
        <f t="shared" si="0"/>
        <v>28703.08</v>
      </c>
      <c r="D16" s="109">
        <f t="shared" si="0"/>
        <v>0</v>
      </c>
      <c r="E16" s="109">
        <f t="shared" si="0"/>
        <v>0</v>
      </c>
      <c r="F16" s="109">
        <f t="shared" si="0"/>
        <v>0</v>
      </c>
      <c r="G16" s="109">
        <f t="shared" si="0"/>
        <v>0</v>
      </c>
      <c r="H16" s="109">
        <f t="shared" si="0"/>
        <v>0</v>
      </c>
      <c r="I16" s="109">
        <f t="shared" si="0"/>
        <v>0</v>
      </c>
      <c r="J16" s="109">
        <f t="shared" si="0"/>
        <v>0</v>
      </c>
      <c r="K16" s="109">
        <f t="shared" si="0"/>
        <v>0</v>
      </c>
      <c r="L16" s="109">
        <f t="shared" si="0"/>
        <v>0</v>
      </c>
      <c r="M16" s="109">
        <f t="shared" si="0"/>
        <v>159171.63</v>
      </c>
    </row>
    <row r="17" spans="1:13" ht="13.5" thickBot="1">
      <c r="A17" s="66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7"/>
      <c r="M17" s="67"/>
    </row>
    <row r="18" spans="1:14" ht="13.5" thickBot="1">
      <c r="A18" s="105" t="s">
        <v>40</v>
      </c>
      <c r="B18" s="106">
        <f aca="true" t="shared" si="1" ref="B18:M18">B12+B16</f>
        <v>130468.55</v>
      </c>
      <c r="C18" s="106">
        <f t="shared" si="1"/>
        <v>28703.08</v>
      </c>
      <c r="D18" s="106">
        <f t="shared" si="1"/>
        <v>0</v>
      </c>
      <c r="E18" s="106">
        <f t="shared" si="1"/>
        <v>0</v>
      </c>
      <c r="F18" s="106">
        <f t="shared" si="1"/>
        <v>0</v>
      </c>
      <c r="G18" s="106">
        <f t="shared" si="1"/>
        <v>0</v>
      </c>
      <c r="H18" s="106">
        <f t="shared" si="1"/>
        <v>0</v>
      </c>
      <c r="I18" s="106">
        <f t="shared" si="1"/>
        <v>0</v>
      </c>
      <c r="J18" s="106">
        <f t="shared" si="1"/>
        <v>0</v>
      </c>
      <c r="K18" s="106">
        <f t="shared" si="1"/>
        <v>0</v>
      </c>
      <c r="L18" s="106">
        <f t="shared" si="1"/>
        <v>0</v>
      </c>
      <c r="M18" s="108">
        <f t="shared" si="1"/>
        <v>159171.63</v>
      </c>
      <c r="N18" s="48"/>
    </row>
    <row r="19" spans="1:13" ht="12.75">
      <c r="A19" s="66"/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7"/>
    </row>
    <row r="20" spans="1:13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</sheetData>
  <sheetProtection/>
  <mergeCells count="11">
    <mergeCell ref="F6:K6"/>
    <mergeCell ref="A7:D7"/>
    <mergeCell ref="A9:A10"/>
    <mergeCell ref="B9:L9"/>
    <mergeCell ref="M9:M10"/>
    <mergeCell ref="A1:D1"/>
    <mergeCell ref="L1:M1"/>
    <mergeCell ref="A2:D2"/>
    <mergeCell ref="L3:M3"/>
    <mergeCell ref="B5:C5"/>
    <mergeCell ref="F5:K5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3"/>
  <sheetViews>
    <sheetView zoomScale="130" zoomScaleNormal="130" zoomScalePageLayoutView="0" workbookViewId="0" topLeftCell="A1">
      <selection activeCell="L12" sqref="L12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16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3.5" thickBot="1">
      <c r="A12" s="101" t="s">
        <v>46</v>
      </c>
      <c r="B12" s="102">
        <v>0</v>
      </c>
      <c r="C12" s="102">
        <v>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3">
        <f>SUM(B12:L12)</f>
        <v>0</v>
      </c>
    </row>
    <row r="13" spans="1:13" ht="14.25">
      <c r="A13" s="37" t="s">
        <v>76</v>
      </c>
      <c r="B13" s="55">
        <v>86524.63</v>
      </c>
      <c r="C13" s="38">
        <v>18464.64</v>
      </c>
      <c r="D13" s="38"/>
      <c r="E13" s="52"/>
      <c r="F13" s="52"/>
      <c r="G13" s="44"/>
      <c r="H13" s="44"/>
      <c r="I13" s="44"/>
      <c r="J13" s="44"/>
      <c r="K13" s="44"/>
      <c r="L13" s="44"/>
      <c r="M13" s="49">
        <f>SUM(B13:L13)</f>
        <v>104989.27</v>
      </c>
    </row>
    <row r="14" spans="1:13" ht="14.25">
      <c r="A14" s="37"/>
      <c r="B14" s="36"/>
      <c r="C14" s="36"/>
      <c r="D14" s="36"/>
      <c r="E14" s="43"/>
      <c r="F14" s="43"/>
      <c r="G14" s="43"/>
      <c r="H14" s="44"/>
      <c r="I14" s="43"/>
      <c r="J14" s="43"/>
      <c r="K14" s="43"/>
      <c r="L14" s="43"/>
      <c r="M14" s="49">
        <f>SUM(B14:L14)</f>
        <v>0</v>
      </c>
    </row>
    <row r="15" spans="1:13" ht="15" thickBot="1">
      <c r="A15" s="37"/>
      <c r="B15" s="261"/>
      <c r="C15" s="36"/>
      <c r="D15" s="36"/>
      <c r="E15" s="44"/>
      <c r="F15" s="44"/>
      <c r="G15" s="44"/>
      <c r="H15" s="44"/>
      <c r="I15" s="44"/>
      <c r="J15" s="44"/>
      <c r="K15" s="44"/>
      <c r="L15" s="21"/>
      <c r="M15" s="49">
        <f>SUM(B15:L15)</f>
        <v>0</v>
      </c>
    </row>
    <row r="16" spans="1:13" ht="13.5" thickBot="1">
      <c r="A16" s="104" t="s">
        <v>55</v>
      </c>
      <c r="B16" s="109">
        <f aca="true" t="shared" si="0" ref="B16:M16">SUM(B13:B15)</f>
        <v>86524.63</v>
      </c>
      <c r="C16" s="109">
        <f t="shared" si="0"/>
        <v>18464.64</v>
      </c>
      <c r="D16" s="109">
        <f t="shared" si="0"/>
        <v>0</v>
      </c>
      <c r="E16" s="109">
        <f t="shared" si="0"/>
        <v>0</v>
      </c>
      <c r="F16" s="109">
        <f t="shared" si="0"/>
        <v>0</v>
      </c>
      <c r="G16" s="109">
        <f t="shared" si="0"/>
        <v>0</v>
      </c>
      <c r="H16" s="109">
        <f t="shared" si="0"/>
        <v>0</v>
      </c>
      <c r="I16" s="109">
        <f t="shared" si="0"/>
        <v>0</v>
      </c>
      <c r="J16" s="109">
        <f t="shared" si="0"/>
        <v>0</v>
      </c>
      <c r="K16" s="109">
        <f t="shared" si="0"/>
        <v>0</v>
      </c>
      <c r="L16" s="109">
        <f t="shared" si="0"/>
        <v>0</v>
      </c>
      <c r="M16" s="109">
        <f t="shared" si="0"/>
        <v>104989.27</v>
      </c>
    </row>
    <row r="17" spans="1:13" ht="13.5" thickBot="1">
      <c r="A17" s="66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7"/>
      <c r="M17" s="67"/>
    </row>
    <row r="18" spans="1:14" ht="13.5" thickBot="1">
      <c r="A18" s="105" t="s">
        <v>40</v>
      </c>
      <c r="B18" s="106">
        <f aca="true" t="shared" si="1" ref="B18:M18">B12+B16</f>
        <v>86524.63</v>
      </c>
      <c r="C18" s="106">
        <f t="shared" si="1"/>
        <v>18464.64</v>
      </c>
      <c r="D18" s="106">
        <f t="shared" si="1"/>
        <v>0</v>
      </c>
      <c r="E18" s="106">
        <f t="shared" si="1"/>
        <v>0</v>
      </c>
      <c r="F18" s="106">
        <f t="shared" si="1"/>
        <v>0</v>
      </c>
      <c r="G18" s="106">
        <f t="shared" si="1"/>
        <v>0</v>
      </c>
      <c r="H18" s="106">
        <f t="shared" si="1"/>
        <v>0</v>
      </c>
      <c r="I18" s="106">
        <f t="shared" si="1"/>
        <v>0</v>
      </c>
      <c r="J18" s="106">
        <f t="shared" si="1"/>
        <v>0</v>
      </c>
      <c r="K18" s="106">
        <f t="shared" si="1"/>
        <v>0</v>
      </c>
      <c r="L18" s="106">
        <f t="shared" si="1"/>
        <v>0</v>
      </c>
      <c r="M18" s="108">
        <f t="shared" si="1"/>
        <v>104989.27</v>
      </c>
      <c r="N18" s="48"/>
    </row>
    <row r="19" spans="1:13" ht="12.75">
      <c r="A19" s="66"/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7"/>
    </row>
    <row r="20" spans="1:13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</sheetData>
  <sheetProtection/>
  <mergeCells count="11">
    <mergeCell ref="F6:K6"/>
    <mergeCell ref="A7:D7"/>
    <mergeCell ref="A9:A10"/>
    <mergeCell ref="B9:L9"/>
    <mergeCell ref="M9:M10"/>
    <mergeCell ref="A1:D1"/>
    <mergeCell ref="L1:M1"/>
    <mergeCell ref="A2:D2"/>
    <mergeCell ref="L3:M3"/>
    <mergeCell ref="B5:C5"/>
    <mergeCell ref="F5:K5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3"/>
  <sheetViews>
    <sheetView zoomScale="130" zoomScaleNormal="130" zoomScalePageLayoutView="0" workbookViewId="0" topLeftCell="A1">
      <selection activeCell="L12" sqref="L12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7.00390625" style="0" customWidth="1"/>
    <col min="6" max="6" width="10.25390625" style="0" customWidth="1"/>
    <col min="7" max="7" width="10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7.375" style="0" customWidth="1"/>
    <col min="12" max="12" width="14.625" style="0" customWidth="1"/>
    <col min="13" max="13" width="14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113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3.5" thickBot="1">
      <c r="A12" s="101" t="s">
        <v>46</v>
      </c>
      <c r="B12" s="102">
        <v>0</v>
      </c>
      <c r="C12" s="102">
        <v>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3">
        <f>SUM(B12:L12)</f>
        <v>0</v>
      </c>
    </row>
    <row r="13" spans="1:13" ht="14.25">
      <c r="A13" s="37" t="s">
        <v>76</v>
      </c>
      <c r="B13" s="55">
        <v>308640.3</v>
      </c>
      <c r="C13" s="38">
        <v>63179.28</v>
      </c>
      <c r="D13" s="38"/>
      <c r="E13" s="52"/>
      <c r="F13" s="52"/>
      <c r="G13" s="44"/>
      <c r="H13" s="44"/>
      <c r="I13" s="44"/>
      <c r="J13" s="44"/>
      <c r="K13" s="44"/>
      <c r="L13" s="44"/>
      <c r="M13" s="49">
        <f>SUM(B13:L13)</f>
        <v>371819.57999999996</v>
      </c>
    </row>
    <row r="14" spans="1:13" ht="14.25">
      <c r="A14" s="37"/>
      <c r="B14" s="36"/>
      <c r="C14" s="36"/>
      <c r="D14" s="36"/>
      <c r="E14" s="43"/>
      <c r="F14" s="43"/>
      <c r="G14" s="43"/>
      <c r="H14" s="44"/>
      <c r="I14" s="43"/>
      <c r="J14" s="43"/>
      <c r="K14" s="43"/>
      <c r="L14" s="43"/>
      <c r="M14" s="49">
        <f>SUM(B14:L14)</f>
        <v>0</v>
      </c>
    </row>
    <row r="15" spans="1:13" ht="13.5" thickBot="1">
      <c r="A15" s="73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69"/>
      <c r="M15" s="53">
        <f>SUM(B15:L15)</f>
        <v>0</v>
      </c>
    </row>
    <row r="16" spans="1:13" ht="13.5" thickBot="1">
      <c r="A16" s="104" t="s">
        <v>55</v>
      </c>
      <c r="B16" s="109">
        <f aca="true" t="shared" si="0" ref="B16:M16">SUM(B13:B15)</f>
        <v>308640.3</v>
      </c>
      <c r="C16" s="109">
        <f t="shared" si="0"/>
        <v>63179.28</v>
      </c>
      <c r="D16" s="109">
        <f t="shared" si="0"/>
        <v>0</v>
      </c>
      <c r="E16" s="109">
        <f t="shared" si="0"/>
        <v>0</v>
      </c>
      <c r="F16" s="109">
        <f t="shared" si="0"/>
        <v>0</v>
      </c>
      <c r="G16" s="109">
        <f t="shared" si="0"/>
        <v>0</v>
      </c>
      <c r="H16" s="109">
        <f t="shared" si="0"/>
        <v>0</v>
      </c>
      <c r="I16" s="109">
        <f t="shared" si="0"/>
        <v>0</v>
      </c>
      <c r="J16" s="109">
        <f t="shared" si="0"/>
        <v>0</v>
      </c>
      <c r="K16" s="109">
        <f t="shared" si="0"/>
        <v>0</v>
      </c>
      <c r="L16" s="109">
        <f t="shared" si="0"/>
        <v>0</v>
      </c>
      <c r="M16" s="109">
        <f t="shared" si="0"/>
        <v>371819.57999999996</v>
      </c>
    </row>
    <row r="17" spans="1:13" ht="13.5" thickBot="1">
      <c r="A17" s="66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7"/>
      <c r="M17" s="67"/>
    </row>
    <row r="18" spans="1:14" ht="13.5" thickBot="1">
      <c r="A18" s="105" t="s">
        <v>40</v>
      </c>
      <c r="B18" s="106">
        <f aca="true" t="shared" si="1" ref="B18:M18">B12+B16</f>
        <v>308640.3</v>
      </c>
      <c r="C18" s="106">
        <f t="shared" si="1"/>
        <v>63179.28</v>
      </c>
      <c r="D18" s="106">
        <f t="shared" si="1"/>
        <v>0</v>
      </c>
      <c r="E18" s="106">
        <f t="shared" si="1"/>
        <v>0</v>
      </c>
      <c r="F18" s="106">
        <f t="shared" si="1"/>
        <v>0</v>
      </c>
      <c r="G18" s="106">
        <f t="shared" si="1"/>
        <v>0</v>
      </c>
      <c r="H18" s="106">
        <f t="shared" si="1"/>
        <v>0</v>
      </c>
      <c r="I18" s="106">
        <f t="shared" si="1"/>
        <v>0</v>
      </c>
      <c r="J18" s="106">
        <f t="shared" si="1"/>
        <v>0</v>
      </c>
      <c r="K18" s="106">
        <f t="shared" si="1"/>
        <v>0</v>
      </c>
      <c r="L18" s="106">
        <f t="shared" si="1"/>
        <v>0</v>
      </c>
      <c r="M18" s="108">
        <f t="shared" si="1"/>
        <v>371819.57999999996</v>
      </c>
      <c r="N18" s="48"/>
    </row>
    <row r="19" spans="1:13" ht="12.75">
      <c r="A19" s="66"/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7"/>
    </row>
    <row r="20" spans="1:13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</sheetData>
  <sheetProtection/>
  <mergeCells count="11">
    <mergeCell ref="F6:K6"/>
    <mergeCell ref="A7:D7"/>
    <mergeCell ref="A9:A10"/>
    <mergeCell ref="B9:L9"/>
    <mergeCell ref="M9:M10"/>
    <mergeCell ref="A1:D1"/>
    <mergeCell ref="L1:M1"/>
    <mergeCell ref="A2:D2"/>
    <mergeCell ref="L3:M3"/>
    <mergeCell ref="B5:C5"/>
    <mergeCell ref="F5:K5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2"/>
  <sheetViews>
    <sheetView zoomScale="130" zoomScaleNormal="130" zoomScalePageLayoutView="0" workbookViewId="0" topLeftCell="A1">
      <selection activeCell="L12" sqref="L12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114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3.5" thickBot="1">
      <c r="A12" s="101" t="s">
        <v>46</v>
      </c>
      <c r="B12" s="102">
        <v>0</v>
      </c>
      <c r="C12" s="102">
        <v>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3">
        <f>SUM(B12:L12)</f>
        <v>0</v>
      </c>
    </row>
    <row r="13" spans="1:13" ht="14.25">
      <c r="A13" s="37" t="s">
        <v>76</v>
      </c>
      <c r="B13" s="55">
        <v>198200.66</v>
      </c>
      <c r="C13" s="38">
        <v>46577.59</v>
      </c>
      <c r="D13" s="38"/>
      <c r="E13" s="52"/>
      <c r="F13" s="52"/>
      <c r="G13" s="44"/>
      <c r="H13" s="44"/>
      <c r="I13" s="44"/>
      <c r="J13" s="44"/>
      <c r="K13" s="44"/>
      <c r="L13" s="44"/>
      <c r="M13" s="49">
        <f>SUM(B13:L13)</f>
        <v>244778.25</v>
      </c>
    </row>
    <row r="14" spans="1:13" ht="15" thickBot="1">
      <c r="A14" s="37"/>
      <c r="B14" s="36"/>
      <c r="C14" s="36"/>
      <c r="D14" s="36"/>
      <c r="E14" s="43"/>
      <c r="F14" s="43"/>
      <c r="G14" s="43"/>
      <c r="H14" s="44"/>
      <c r="I14" s="43"/>
      <c r="J14" s="43"/>
      <c r="K14" s="43"/>
      <c r="L14" s="43"/>
      <c r="M14" s="49">
        <f>SUM(B14:L14)</f>
        <v>0</v>
      </c>
    </row>
    <row r="15" spans="1:13" ht="13.5" thickBot="1">
      <c r="A15" s="104" t="s">
        <v>55</v>
      </c>
      <c r="B15" s="109">
        <f aca="true" t="shared" si="0" ref="B15:M15">SUM(B13:B14)</f>
        <v>198200.66</v>
      </c>
      <c r="C15" s="109">
        <f t="shared" si="0"/>
        <v>46577.59</v>
      </c>
      <c r="D15" s="109">
        <f t="shared" si="0"/>
        <v>0</v>
      </c>
      <c r="E15" s="109">
        <f t="shared" si="0"/>
        <v>0</v>
      </c>
      <c r="F15" s="109">
        <f t="shared" si="0"/>
        <v>0</v>
      </c>
      <c r="G15" s="109">
        <f t="shared" si="0"/>
        <v>0</v>
      </c>
      <c r="H15" s="109">
        <f t="shared" si="0"/>
        <v>0</v>
      </c>
      <c r="I15" s="109">
        <f t="shared" si="0"/>
        <v>0</v>
      </c>
      <c r="J15" s="109">
        <f t="shared" si="0"/>
        <v>0</v>
      </c>
      <c r="K15" s="109">
        <f t="shared" si="0"/>
        <v>0</v>
      </c>
      <c r="L15" s="109">
        <f t="shared" si="0"/>
        <v>0</v>
      </c>
      <c r="M15" s="109">
        <f t="shared" si="0"/>
        <v>244778.25</v>
      </c>
    </row>
    <row r="16" spans="1:13" ht="13.5" thickBot="1">
      <c r="A16" s="66"/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7"/>
      <c r="M16" s="67"/>
    </row>
    <row r="17" spans="1:14" ht="13.5" thickBot="1">
      <c r="A17" s="105" t="s">
        <v>40</v>
      </c>
      <c r="B17" s="106">
        <f aca="true" t="shared" si="1" ref="B17:M17">B12+B15</f>
        <v>198200.66</v>
      </c>
      <c r="C17" s="106">
        <f t="shared" si="1"/>
        <v>46577.59</v>
      </c>
      <c r="D17" s="106">
        <f t="shared" si="1"/>
        <v>0</v>
      </c>
      <c r="E17" s="106">
        <f t="shared" si="1"/>
        <v>0</v>
      </c>
      <c r="F17" s="106">
        <f t="shared" si="1"/>
        <v>0</v>
      </c>
      <c r="G17" s="106">
        <f t="shared" si="1"/>
        <v>0</v>
      </c>
      <c r="H17" s="106">
        <f t="shared" si="1"/>
        <v>0</v>
      </c>
      <c r="I17" s="106">
        <f t="shared" si="1"/>
        <v>0</v>
      </c>
      <c r="J17" s="106">
        <f t="shared" si="1"/>
        <v>0</v>
      </c>
      <c r="K17" s="106">
        <f t="shared" si="1"/>
        <v>0</v>
      </c>
      <c r="L17" s="106">
        <f t="shared" si="1"/>
        <v>0</v>
      </c>
      <c r="M17" s="108">
        <f t="shared" si="1"/>
        <v>244778.25</v>
      </c>
      <c r="N17" s="48"/>
    </row>
    <row r="18" spans="1:13" ht="12.75">
      <c r="A18" s="66"/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7"/>
    </row>
    <row r="19" spans="1:13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</sheetData>
  <sheetProtection/>
  <mergeCells count="11">
    <mergeCell ref="F6:K6"/>
    <mergeCell ref="A7:D7"/>
    <mergeCell ref="A9:A10"/>
    <mergeCell ref="B9:L9"/>
    <mergeCell ref="M9:M10"/>
    <mergeCell ref="A1:D1"/>
    <mergeCell ref="L1:M1"/>
    <mergeCell ref="A2:D2"/>
    <mergeCell ref="L3:M3"/>
    <mergeCell ref="B5:C5"/>
    <mergeCell ref="F5:K5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3"/>
  <sheetViews>
    <sheetView zoomScale="130" zoomScaleNormal="130" zoomScalePageLayoutView="0" workbookViewId="0" topLeftCell="A1">
      <selection activeCell="L12" sqref="L12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115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3.5" thickBot="1">
      <c r="A12" s="101" t="s">
        <v>46</v>
      </c>
      <c r="B12" s="102">
        <v>0</v>
      </c>
      <c r="C12" s="102">
        <v>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3">
        <f>SUM(B12:L12)</f>
        <v>0</v>
      </c>
    </row>
    <row r="13" spans="1:13" ht="14.25">
      <c r="A13" s="37" t="s">
        <v>76</v>
      </c>
      <c r="B13" s="55">
        <v>289673.35</v>
      </c>
      <c r="C13" s="38">
        <v>64328.64</v>
      </c>
      <c r="D13" s="38"/>
      <c r="E13" s="52"/>
      <c r="F13" s="52"/>
      <c r="G13" s="44"/>
      <c r="H13" s="44"/>
      <c r="I13" s="44"/>
      <c r="J13" s="44"/>
      <c r="K13" s="44"/>
      <c r="L13" s="44"/>
      <c r="M13" s="49">
        <f>SUM(B13:L13)</f>
        <v>354001.99</v>
      </c>
    </row>
    <row r="14" spans="1:13" ht="14.25">
      <c r="A14" s="37"/>
      <c r="B14" s="36"/>
      <c r="C14" s="36"/>
      <c r="D14" s="36"/>
      <c r="E14" s="43"/>
      <c r="F14" s="43"/>
      <c r="G14" s="43"/>
      <c r="H14" s="44"/>
      <c r="I14" s="43"/>
      <c r="J14" s="43"/>
      <c r="K14" s="43"/>
      <c r="L14" s="43"/>
      <c r="M14" s="49">
        <f>SUM(B14:L14)</f>
        <v>0</v>
      </c>
    </row>
    <row r="15" spans="1:13" ht="15" thickBot="1">
      <c r="A15" s="37"/>
      <c r="B15" s="261"/>
      <c r="C15" s="36"/>
      <c r="D15" s="36"/>
      <c r="E15" s="44"/>
      <c r="F15" s="44"/>
      <c r="G15" s="44"/>
      <c r="H15" s="44"/>
      <c r="I15" s="44"/>
      <c r="J15" s="44"/>
      <c r="K15" s="44"/>
      <c r="L15" s="21"/>
      <c r="M15" s="49">
        <f>SUM(B15:L15)</f>
        <v>0</v>
      </c>
    </row>
    <row r="16" spans="1:13" ht="13.5" thickBot="1">
      <c r="A16" s="104" t="s">
        <v>55</v>
      </c>
      <c r="B16" s="109">
        <f aca="true" t="shared" si="0" ref="B16:M16">SUM(B13:B15)</f>
        <v>289673.35</v>
      </c>
      <c r="C16" s="109">
        <f t="shared" si="0"/>
        <v>64328.64</v>
      </c>
      <c r="D16" s="109">
        <f t="shared" si="0"/>
        <v>0</v>
      </c>
      <c r="E16" s="109">
        <f t="shared" si="0"/>
        <v>0</v>
      </c>
      <c r="F16" s="109">
        <f t="shared" si="0"/>
        <v>0</v>
      </c>
      <c r="G16" s="109">
        <f t="shared" si="0"/>
        <v>0</v>
      </c>
      <c r="H16" s="109">
        <f t="shared" si="0"/>
        <v>0</v>
      </c>
      <c r="I16" s="109">
        <f t="shared" si="0"/>
        <v>0</v>
      </c>
      <c r="J16" s="109">
        <f t="shared" si="0"/>
        <v>0</v>
      </c>
      <c r="K16" s="109">
        <f t="shared" si="0"/>
        <v>0</v>
      </c>
      <c r="L16" s="109">
        <f t="shared" si="0"/>
        <v>0</v>
      </c>
      <c r="M16" s="109">
        <f t="shared" si="0"/>
        <v>354001.99</v>
      </c>
    </row>
    <row r="17" spans="1:13" ht="13.5" thickBot="1">
      <c r="A17" s="66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7"/>
      <c r="M17" s="67"/>
    </row>
    <row r="18" spans="1:14" ht="13.5" thickBot="1">
      <c r="A18" s="105" t="s">
        <v>40</v>
      </c>
      <c r="B18" s="106">
        <f aca="true" t="shared" si="1" ref="B18:M18">B12+B16</f>
        <v>289673.35</v>
      </c>
      <c r="C18" s="106">
        <f t="shared" si="1"/>
        <v>64328.64</v>
      </c>
      <c r="D18" s="106">
        <f t="shared" si="1"/>
        <v>0</v>
      </c>
      <c r="E18" s="106">
        <f t="shared" si="1"/>
        <v>0</v>
      </c>
      <c r="F18" s="106">
        <f t="shared" si="1"/>
        <v>0</v>
      </c>
      <c r="G18" s="106">
        <f t="shared" si="1"/>
        <v>0</v>
      </c>
      <c r="H18" s="106">
        <f t="shared" si="1"/>
        <v>0</v>
      </c>
      <c r="I18" s="106">
        <f t="shared" si="1"/>
        <v>0</v>
      </c>
      <c r="J18" s="106">
        <f t="shared" si="1"/>
        <v>0</v>
      </c>
      <c r="K18" s="106">
        <f t="shared" si="1"/>
        <v>0</v>
      </c>
      <c r="L18" s="106">
        <f t="shared" si="1"/>
        <v>0</v>
      </c>
      <c r="M18" s="108">
        <f t="shared" si="1"/>
        <v>354001.99</v>
      </c>
      <c r="N18" s="48"/>
    </row>
    <row r="19" spans="1:13" ht="12.75">
      <c r="A19" s="66"/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7"/>
    </row>
    <row r="20" spans="1:13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</sheetData>
  <sheetProtection/>
  <mergeCells count="11">
    <mergeCell ref="F6:K6"/>
    <mergeCell ref="A7:D7"/>
    <mergeCell ref="A9:A10"/>
    <mergeCell ref="B9:L9"/>
    <mergeCell ref="M9:M10"/>
    <mergeCell ref="A1:D1"/>
    <mergeCell ref="L1:M1"/>
    <mergeCell ref="A2:D2"/>
    <mergeCell ref="L3:M3"/>
    <mergeCell ref="B5:C5"/>
    <mergeCell ref="F5:K5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2"/>
  <sheetViews>
    <sheetView zoomScale="130" zoomScaleNormal="130" zoomScalePageLayoutView="0" workbookViewId="0" topLeftCell="A1">
      <selection activeCell="L12" sqref="L12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116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3.5" thickBot="1">
      <c r="A12" s="101" t="s">
        <v>46</v>
      </c>
      <c r="B12" s="102">
        <v>0</v>
      </c>
      <c r="C12" s="102">
        <v>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3">
        <f>SUM(B12:L12)</f>
        <v>0</v>
      </c>
    </row>
    <row r="13" spans="1:13" ht="14.25">
      <c r="A13" s="37" t="s">
        <v>76</v>
      </c>
      <c r="B13" s="55">
        <v>167643.49</v>
      </c>
      <c r="C13" s="38">
        <v>36977.58</v>
      </c>
      <c r="D13" s="38"/>
      <c r="E13" s="52"/>
      <c r="F13" s="52"/>
      <c r="G13" s="44"/>
      <c r="H13" s="44"/>
      <c r="I13" s="44"/>
      <c r="J13" s="44"/>
      <c r="K13" s="44"/>
      <c r="L13" s="44"/>
      <c r="M13" s="49">
        <f>SUM(B13:L13)</f>
        <v>204621.07</v>
      </c>
    </row>
    <row r="14" spans="1:13" ht="15" thickBot="1">
      <c r="A14" s="37"/>
      <c r="B14" s="36"/>
      <c r="C14" s="36"/>
      <c r="D14" s="36"/>
      <c r="E14" s="43"/>
      <c r="F14" s="43"/>
      <c r="G14" s="43"/>
      <c r="H14" s="44"/>
      <c r="I14" s="43"/>
      <c r="J14" s="43"/>
      <c r="K14" s="43"/>
      <c r="L14" s="43"/>
      <c r="M14" s="49">
        <f>SUM(B14:L14)</f>
        <v>0</v>
      </c>
    </row>
    <row r="15" spans="1:13" ht="13.5" thickBot="1">
      <c r="A15" s="104" t="s">
        <v>55</v>
      </c>
      <c r="B15" s="109">
        <f aca="true" t="shared" si="0" ref="B15:M15">SUM(B13:B14)</f>
        <v>167643.49</v>
      </c>
      <c r="C15" s="109">
        <f t="shared" si="0"/>
        <v>36977.58</v>
      </c>
      <c r="D15" s="109">
        <f t="shared" si="0"/>
        <v>0</v>
      </c>
      <c r="E15" s="109">
        <f t="shared" si="0"/>
        <v>0</v>
      </c>
      <c r="F15" s="109">
        <f t="shared" si="0"/>
        <v>0</v>
      </c>
      <c r="G15" s="109">
        <f t="shared" si="0"/>
        <v>0</v>
      </c>
      <c r="H15" s="109">
        <f t="shared" si="0"/>
        <v>0</v>
      </c>
      <c r="I15" s="109">
        <f t="shared" si="0"/>
        <v>0</v>
      </c>
      <c r="J15" s="109">
        <f t="shared" si="0"/>
        <v>0</v>
      </c>
      <c r="K15" s="109">
        <f t="shared" si="0"/>
        <v>0</v>
      </c>
      <c r="L15" s="109">
        <f t="shared" si="0"/>
        <v>0</v>
      </c>
      <c r="M15" s="109">
        <f t="shared" si="0"/>
        <v>204621.07</v>
      </c>
    </row>
    <row r="16" spans="1:13" ht="13.5" thickBot="1">
      <c r="A16" s="66"/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7"/>
      <c r="M16" s="67"/>
    </row>
    <row r="17" spans="1:14" ht="13.5" thickBot="1">
      <c r="A17" s="105" t="s">
        <v>40</v>
      </c>
      <c r="B17" s="106">
        <f aca="true" t="shared" si="1" ref="B17:M17">B12+B15</f>
        <v>167643.49</v>
      </c>
      <c r="C17" s="106">
        <f t="shared" si="1"/>
        <v>36977.58</v>
      </c>
      <c r="D17" s="106">
        <f t="shared" si="1"/>
        <v>0</v>
      </c>
      <c r="E17" s="106">
        <f t="shared" si="1"/>
        <v>0</v>
      </c>
      <c r="F17" s="106">
        <f t="shared" si="1"/>
        <v>0</v>
      </c>
      <c r="G17" s="106">
        <f t="shared" si="1"/>
        <v>0</v>
      </c>
      <c r="H17" s="106">
        <f t="shared" si="1"/>
        <v>0</v>
      </c>
      <c r="I17" s="106">
        <f t="shared" si="1"/>
        <v>0</v>
      </c>
      <c r="J17" s="106">
        <f t="shared" si="1"/>
        <v>0</v>
      </c>
      <c r="K17" s="106">
        <f t="shared" si="1"/>
        <v>0</v>
      </c>
      <c r="L17" s="106">
        <f t="shared" si="1"/>
        <v>0</v>
      </c>
      <c r="M17" s="108">
        <f t="shared" si="1"/>
        <v>204621.07</v>
      </c>
      <c r="N17" s="48"/>
    </row>
    <row r="18" spans="1:13" ht="12.75">
      <c r="A18" s="66"/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7"/>
    </row>
    <row r="19" spans="1:13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</sheetData>
  <sheetProtection/>
  <mergeCells count="11">
    <mergeCell ref="F6:K6"/>
    <mergeCell ref="A7:D7"/>
    <mergeCell ref="A9:A10"/>
    <mergeCell ref="B9:L9"/>
    <mergeCell ref="M9:M10"/>
    <mergeCell ref="A1:D1"/>
    <mergeCell ref="L1:M1"/>
    <mergeCell ref="A2:D2"/>
    <mergeCell ref="L3:M3"/>
    <mergeCell ref="B5:C5"/>
    <mergeCell ref="F5:K5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29"/>
  <sheetViews>
    <sheetView zoomScale="130" zoomScaleNormal="130" zoomScalePageLayoutView="0" workbookViewId="0" topLeftCell="A1">
      <selection activeCell="L17" sqref="L17"/>
    </sheetView>
  </sheetViews>
  <sheetFormatPr defaultColWidth="9.00390625" defaultRowHeight="12.75"/>
  <cols>
    <col min="1" max="1" width="17.25390625" style="0" customWidth="1"/>
    <col min="2" max="2" width="12.875" style="0" customWidth="1"/>
    <col min="3" max="3" width="13.25390625" style="0" customWidth="1"/>
    <col min="4" max="4" width="11.875" style="0" customWidth="1"/>
    <col min="5" max="5" width="10.25390625" style="0" customWidth="1"/>
    <col min="6" max="6" width="11.875" style="0" customWidth="1"/>
    <col min="7" max="7" width="11.25390625" style="0" customWidth="1"/>
    <col min="8" max="8" width="9.00390625" style="0" customWidth="1"/>
    <col min="9" max="9" width="6.25390625" style="0" hidden="1" customWidth="1"/>
    <col min="10" max="10" width="7.625" style="0" hidden="1" customWidth="1"/>
    <col min="12" max="12" width="11.00390625" style="0" customWidth="1"/>
    <col min="13" max="13" width="10.75390625" style="0" customWidth="1"/>
    <col min="14" max="14" width="5.625" style="0" hidden="1" customWidth="1"/>
    <col min="15" max="15" width="12.25390625" style="0" customWidth="1"/>
    <col min="16" max="16" width="15.375" style="0" customWidth="1"/>
  </cols>
  <sheetData>
    <row r="1" spans="1:16" ht="15">
      <c r="A1" s="325" t="s">
        <v>160</v>
      </c>
      <c r="B1" s="325"/>
      <c r="C1" s="325"/>
      <c r="D1" s="325"/>
      <c r="E1" s="1"/>
      <c r="F1" s="1"/>
      <c r="G1" s="1"/>
      <c r="H1" s="2"/>
      <c r="I1" s="2"/>
      <c r="J1" s="1"/>
      <c r="K1" s="1"/>
      <c r="L1" s="3"/>
      <c r="M1" s="3"/>
      <c r="N1" s="1"/>
      <c r="O1" s="326"/>
      <c r="P1" s="326"/>
    </row>
    <row r="2" spans="1:16" ht="12.75">
      <c r="A2" s="338" t="s">
        <v>1</v>
      </c>
      <c r="B2" s="338"/>
      <c r="C2" s="338"/>
      <c r="D2" s="338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</row>
    <row r="3" spans="1:16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39"/>
      <c r="P3" s="339"/>
    </row>
    <row r="4" spans="1:16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3"/>
    </row>
    <row r="5" spans="1:16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333"/>
      <c r="M5" s="333"/>
      <c r="N5" s="13"/>
      <c r="O5" s="13"/>
      <c r="P5" s="3"/>
    </row>
    <row r="6" spans="1:16" ht="16.5" thickBot="1">
      <c r="A6" s="77"/>
      <c r="B6" s="78" t="s">
        <v>67</v>
      </c>
      <c r="C6" s="79">
        <v>1</v>
      </c>
      <c r="D6" s="80"/>
      <c r="E6" s="12"/>
      <c r="F6" s="334">
        <v>43101</v>
      </c>
      <c r="G6" s="335"/>
      <c r="H6" s="335"/>
      <c r="I6" s="335"/>
      <c r="J6" s="335"/>
      <c r="K6" s="335"/>
      <c r="L6" s="335"/>
      <c r="M6" s="336"/>
      <c r="N6" s="13"/>
      <c r="O6" s="13"/>
      <c r="P6" s="3"/>
    </row>
    <row r="7" spans="1:15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</row>
    <row r="8" spans="1:15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</row>
    <row r="9" spans="1:16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30" t="s">
        <v>9</v>
      </c>
    </row>
    <row r="10" spans="1:16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330"/>
    </row>
    <row r="11" spans="1:16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  <c r="M11" s="63">
        <v>13</v>
      </c>
      <c r="N11" s="63">
        <v>14</v>
      </c>
      <c r="O11" s="63">
        <v>16</v>
      </c>
      <c r="P11" s="63">
        <v>18</v>
      </c>
    </row>
    <row r="12" spans="1:16" ht="24" customHeight="1" thickBot="1">
      <c r="A12" s="99" t="s">
        <v>51</v>
      </c>
      <c r="B12" s="10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225">
        <f aca="true" t="shared" si="0" ref="P12:P22">SUM(B12:O12)</f>
        <v>0</v>
      </c>
    </row>
    <row r="13" spans="1:16" ht="12.75">
      <c r="A13" s="185" t="s">
        <v>76</v>
      </c>
      <c r="B13" s="212">
        <v>174967.57</v>
      </c>
      <c r="C13" s="212">
        <v>39452.43</v>
      </c>
      <c r="D13" s="50"/>
      <c r="E13" s="212"/>
      <c r="F13" s="50"/>
      <c r="G13" s="287"/>
      <c r="H13" s="212"/>
      <c r="I13" s="212"/>
      <c r="J13" s="212"/>
      <c r="K13" s="212"/>
      <c r="L13" s="50"/>
      <c r="M13" s="50"/>
      <c r="N13" s="44"/>
      <c r="O13" s="44"/>
      <c r="P13" s="43">
        <f>SUM(B13:O13)</f>
        <v>214420</v>
      </c>
    </row>
    <row r="14" spans="1:16" ht="12.75">
      <c r="A14" s="184" t="s">
        <v>75</v>
      </c>
      <c r="B14" s="189"/>
      <c r="C14" s="212"/>
      <c r="D14" s="212"/>
      <c r="E14" s="212"/>
      <c r="F14" s="50"/>
      <c r="G14" s="308">
        <v>215.34</v>
      </c>
      <c r="H14" s="212"/>
      <c r="I14" s="212"/>
      <c r="J14" s="212"/>
      <c r="K14" s="212"/>
      <c r="L14" s="212"/>
      <c r="M14" s="212"/>
      <c r="N14" s="44"/>
      <c r="O14" s="44"/>
      <c r="P14" s="43">
        <f t="shared" si="0"/>
        <v>215.34</v>
      </c>
    </row>
    <row r="15" spans="1:16" ht="12.75">
      <c r="A15" s="185" t="s">
        <v>77</v>
      </c>
      <c r="B15" s="189"/>
      <c r="C15" s="212"/>
      <c r="D15" s="212"/>
      <c r="E15" s="212"/>
      <c r="F15" s="189"/>
      <c r="G15" s="293"/>
      <c r="H15" s="212"/>
      <c r="I15" s="212"/>
      <c r="J15" s="212"/>
      <c r="K15" s="212"/>
      <c r="L15" s="212"/>
      <c r="M15" s="212">
        <v>13686</v>
      </c>
      <c r="N15" s="44"/>
      <c r="O15" s="44"/>
      <c r="P15" s="43">
        <f t="shared" si="0"/>
        <v>13686</v>
      </c>
    </row>
    <row r="16" spans="1:16" ht="12.75">
      <c r="A16" s="185" t="s">
        <v>79</v>
      </c>
      <c r="B16" s="189"/>
      <c r="C16" s="212"/>
      <c r="D16" s="212"/>
      <c r="E16" s="212"/>
      <c r="F16" s="212"/>
      <c r="G16" s="293"/>
      <c r="H16" s="212"/>
      <c r="I16" s="212"/>
      <c r="J16" s="212"/>
      <c r="K16" s="212"/>
      <c r="L16" s="212"/>
      <c r="M16" s="212"/>
      <c r="N16" s="44"/>
      <c r="O16" s="44"/>
      <c r="P16" s="43">
        <f t="shared" si="0"/>
        <v>0</v>
      </c>
    </row>
    <row r="17" spans="1:16" ht="12.75">
      <c r="A17" s="185" t="s">
        <v>73</v>
      </c>
      <c r="B17" s="189"/>
      <c r="C17" s="212"/>
      <c r="D17" s="212"/>
      <c r="E17" s="212"/>
      <c r="F17" s="212"/>
      <c r="G17" s="293"/>
      <c r="H17" s="212"/>
      <c r="I17" s="212"/>
      <c r="J17" s="212"/>
      <c r="K17" s="212"/>
      <c r="L17" s="212"/>
      <c r="M17" s="212"/>
      <c r="N17" s="44"/>
      <c r="O17" s="44"/>
      <c r="P17" s="43">
        <f t="shared" si="0"/>
        <v>0</v>
      </c>
    </row>
    <row r="18" spans="1:16" ht="12.75">
      <c r="A18" s="185" t="s">
        <v>78</v>
      </c>
      <c r="B18" s="189"/>
      <c r="C18" s="212"/>
      <c r="D18" s="212"/>
      <c r="E18" s="212"/>
      <c r="F18" s="212"/>
      <c r="G18" s="321"/>
      <c r="H18" s="212"/>
      <c r="I18" s="212"/>
      <c r="J18" s="212"/>
      <c r="K18" s="212"/>
      <c r="L18" s="50"/>
      <c r="M18" s="50"/>
      <c r="N18" s="44"/>
      <c r="O18" s="44"/>
      <c r="P18" s="43">
        <f t="shared" si="0"/>
        <v>0</v>
      </c>
    </row>
    <row r="19" spans="1:16" ht="12.75">
      <c r="A19" s="185" t="s">
        <v>102</v>
      </c>
      <c r="B19" s="189"/>
      <c r="C19" s="212"/>
      <c r="D19" s="212"/>
      <c r="E19" s="212"/>
      <c r="F19" s="212"/>
      <c r="G19" s="293"/>
      <c r="H19" s="212"/>
      <c r="I19" s="212"/>
      <c r="J19" s="212"/>
      <c r="K19" s="212"/>
      <c r="L19" s="288"/>
      <c r="M19" s="212"/>
      <c r="N19" s="44"/>
      <c r="O19" s="44"/>
      <c r="P19" s="43">
        <f t="shared" si="0"/>
        <v>0</v>
      </c>
    </row>
    <row r="20" spans="1:16" ht="12.75">
      <c r="A20" s="186" t="s">
        <v>99</v>
      </c>
      <c r="B20" s="289"/>
      <c r="C20" s="212"/>
      <c r="D20" s="212"/>
      <c r="E20" s="212"/>
      <c r="F20" s="212"/>
      <c r="G20" s="293"/>
      <c r="H20" s="212"/>
      <c r="I20" s="212"/>
      <c r="J20" s="212"/>
      <c r="K20" s="212"/>
      <c r="L20" s="212"/>
      <c r="M20" s="212"/>
      <c r="N20" s="44"/>
      <c r="O20" s="44"/>
      <c r="P20" s="43">
        <f t="shared" si="0"/>
        <v>0</v>
      </c>
    </row>
    <row r="21" spans="1:16" ht="12.75">
      <c r="A21" s="204" t="s">
        <v>153</v>
      </c>
      <c r="B21" s="289"/>
      <c r="C21" s="212"/>
      <c r="D21" s="212"/>
      <c r="E21" s="212"/>
      <c r="F21" s="212"/>
      <c r="G21" s="293"/>
      <c r="H21" s="212"/>
      <c r="I21" s="212"/>
      <c r="J21" s="212"/>
      <c r="K21" s="212"/>
      <c r="L21" s="212"/>
      <c r="M21" s="212"/>
      <c r="N21" s="44"/>
      <c r="O21" s="44"/>
      <c r="P21" s="43">
        <f t="shared" si="0"/>
        <v>0</v>
      </c>
    </row>
    <row r="22" spans="1:16" ht="13.5" thickBot="1">
      <c r="A22" s="56" t="s">
        <v>144</v>
      </c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43">
        <f t="shared" si="0"/>
        <v>0</v>
      </c>
    </row>
    <row r="23" spans="1:16" ht="12.75">
      <c r="A23" s="83"/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6"/>
    </row>
    <row r="24" spans="1:16" ht="13.5" thickBot="1">
      <c r="A24" s="87" t="s">
        <v>55</v>
      </c>
      <c r="B24" s="88">
        <f>SUM(B13:B23)</f>
        <v>174967.57</v>
      </c>
      <c r="C24" s="89">
        <f>SUM(C13:C23)</f>
        <v>39452.43</v>
      </c>
      <c r="D24" s="89">
        <f aca="true" t="shared" si="1" ref="D24:P24">SUM(D13:D23)</f>
        <v>0</v>
      </c>
      <c r="E24" s="89">
        <f t="shared" si="1"/>
        <v>0</v>
      </c>
      <c r="F24" s="89">
        <f t="shared" si="1"/>
        <v>0</v>
      </c>
      <c r="G24" s="89">
        <f t="shared" si="1"/>
        <v>215.34</v>
      </c>
      <c r="H24" s="89">
        <f t="shared" si="1"/>
        <v>0</v>
      </c>
      <c r="I24" s="89">
        <f t="shared" si="1"/>
        <v>0</v>
      </c>
      <c r="J24" s="89">
        <f t="shared" si="1"/>
        <v>0</v>
      </c>
      <c r="K24" s="89">
        <f t="shared" si="1"/>
        <v>0</v>
      </c>
      <c r="L24" s="89">
        <f t="shared" si="1"/>
        <v>0</v>
      </c>
      <c r="M24" s="89">
        <f t="shared" si="1"/>
        <v>13686</v>
      </c>
      <c r="N24" s="89">
        <f t="shared" si="1"/>
        <v>0</v>
      </c>
      <c r="O24" s="89">
        <f t="shared" si="1"/>
        <v>0</v>
      </c>
      <c r="P24" s="90">
        <f t="shared" si="1"/>
        <v>228321.34</v>
      </c>
    </row>
    <row r="25" spans="1:16" ht="12.75">
      <c r="A25" s="91" t="s">
        <v>40</v>
      </c>
      <c r="B25" s="96">
        <f aca="true" t="shared" si="2" ref="B25:P25">B12+B24</f>
        <v>174967.57</v>
      </c>
      <c r="C25" s="97">
        <f t="shared" si="2"/>
        <v>39452.43</v>
      </c>
      <c r="D25" s="97">
        <f t="shared" si="2"/>
        <v>0</v>
      </c>
      <c r="E25" s="97">
        <f t="shared" si="2"/>
        <v>0</v>
      </c>
      <c r="F25" s="97">
        <f t="shared" si="2"/>
        <v>0</v>
      </c>
      <c r="G25" s="97">
        <f t="shared" si="2"/>
        <v>215.34</v>
      </c>
      <c r="H25" s="97">
        <f t="shared" si="2"/>
        <v>0</v>
      </c>
      <c r="I25" s="97">
        <f t="shared" si="2"/>
        <v>0</v>
      </c>
      <c r="J25" s="97">
        <f t="shared" si="2"/>
        <v>0</v>
      </c>
      <c r="K25" s="97">
        <f t="shared" si="2"/>
        <v>0</v>
      </c>
      <c r="L25" s="97">
        <f t="shared" si="2"/>
        <v>0</v>
      </c>
      <c r="M25" s="97">
        <f t="shared" si="2"/>
        <v>13686</v>
      </c>
      <c r="N25" s="97">
        <f t="shared" si="2"/>
        <v>0</v>
      </c>
      <c r="O25" s="97">
        <f t="shared" si="2"/>
        <v>0</v>
      </c>
      <c r="P25" s="98">
        <f t="shared" si="2"/>
        <v>228321.34</v>
      </c>
    </row>
    <row r="26" spans="1:16" ht="13.5" thickBot="1">
      <c r="A26" s="92"/>
      <c r="B26" s="93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5"/>
    </row>
    <row r="27" spans="1:16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</sheetData>
  <sheetProtection/>
  <mergeCells count="11">
    <mergeCell ref="A9:A10"/>
    <mergeCell ref="B9:O9"/>
    <mergeCell ref="P9:P10"/>
    <mergeCell ref="B5:C5"/>
    <mergeCell ref="F5:M5"/>
    <mergeCell ref="F6:M6"/>
    <mergeCell ref="A7:D7"/>
    <mergeCell ref="A1:D1"/>
    <mergeCell ref="O1:P1"/>
    <mergeCell ref="A2:D2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3"/>
  <sheetViews>
    <sheetView zoomScale="130" zoomScaleNormal="130" zoomScalePageLayoutView="0" workbookViewId="0" topLeftCell="A1">
      <selection activeCell="L12" sqref="L12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117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3.5" thickBot="1">
      <c r="A12" s="101" t="s">
        <v>46</v>
      </c>
      <c r="B12" s="102">
        <v>0</v>
      </c>
      <c r="C12" s="102">
        <v>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3">
        <f>SUM(B12:L12)</f>
        <v>0</v>
      </c>
    </row>
    <row r="13" spans="1:13" ht="14.25">
      <c r="A13" s="37" t="s">
        <v>76</v>
      </c>
      <c r="B13" s="55">
        <v>155285.13</v>
      </c>
      <c r="C13" s="38">
        <v>32485.8</v>
      </c>
      <c r="D13" s="38"/>
      <c r="E13" s="52"/>
      <c r="F13" s="52"/>
      <c r="G13" s="44"/>
      <c r="H13" s="44"/>
      <c r="I13" s="44"/>
      <c r="J13" s="44"/>
      <c r="K13" s="44"/>
      <c r="L13" s="44"/>
      <c r="M13" s="49">
        <f>SUM(B13:L13)</f>
        <v>187770.93</v>
      </c>
    </row>
    <row r="14" spans="1:13" ht="14.25">
      <c r="A14" s="37"/>
      <c r="B14" s="36"/>
      <c r="C14" s="36"/>
      <c r="D14" s="36"/>
      <c r="E14" s="43"/>
      <c r="F14" s="43"/>
      <c r="G14" s="43"/>
      <c r="H14" s="44"/>
      <c r="I14" s="43"/>
      <c r="J14" s="43"/>
      <c r="K14" s="43"/>
      <c r="L14" s="43"/>
      <c r="M14" s="49">
        <f>SUM(B14:L14)</f>
        <v>0</v>
      </c>
    </row>
    <row r="15" spans="1:13" ht="15" thickBot="1">
      <c r="A15" s="37"/>
      <c r="B15" s="261"/>
      <c r="C15" s="36"/>
      <c r="D15" s="36"/>
      <c r="E15" s="44"/>
      <c r="F15" s="44"/>
      <c r="G15" s="44"/>
      <c r="H15" s="44"/>
      <c r="I15" s="44"/>
      <c r="J15" s="44"/>
      <c r="K15" s="44"/>
      <c r="L15" s="21"/>
      <c r="M15" s="49">
        <f>SUM(B15:L15)</f>
        <v>0</v>
      </c>
    </row>
    <row r="16" spans="1:13" ht="13.5" thickBot="1">
      <c r="A16" s="104" t="s">
        <v>55</v>
      </c>
      <c r="B16" s="109">
        <f aca="true" t="shared" si="0" ref="B16:M16">SUM(B13:B15)</f>
        <v>155285.13</v>
      </c>
      <c r="C16" s="109">
        <f t="shared" si="0"/>
        <v>32485.8</v>
      </c>
      <c r="D16" s="109">
        <f t="shared" si="0"/>
        <v>0</v>
      </c>
      <c r="E16" s="109">
        <f t="shared" si="0"/>
        <v>0</v>
      </c>
      <c r="F16" s="109">
        <f t="shared" si="0"/>
        <v>0</v>
      </c>
      <c r="G16" s="109">
        <f t="shared" si="0"/>
        <v>0</v>
      </c>
      <c r="H16" s="109">
        <f t="shared" si="0"/>
        <v>0</v>
      </c>
      <c r="I16" s="109">
        <f t="shared" si="0"/>
        <v>0</v>
      </c>
      <c r="J16" s="109">
        <f t="shared" si="0"/>
        <v>0</v>
      </c>
      <c r="K16" s="109">
        <f t="shared" si="0"/>
        <v>0</v>
      </c>
      <c r="L16" s="109">
        <f t="shared" si="0"/>
        <v>0</v>
      </c>
      <c r="M16" s="109">
        <f t="shared" si="0"/>
        <v>187770.93</v>
      </c>
    </row>
    <row r="17" spans="1:13" ht="13.5" thickBot="1">
      <c r="A17" s="66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7"/>
      <c r="M17" s="67"/>
    </row>
    <row r="18" spans="1:14" ht="13.5" thickBot="1">
      <c r="A18" s="105" t="s">
        <v>40</v>
      </c>
      <c r="B18" s="106">
        <f aca="true" t="shared" si="1" ref="B18:M18">B12+B16</f>
        <v>155285.13</v>
      </c>
      <c r="C18" s="106">
        <f t="shared" si="1"/>
        <v>32485.8</v>
      </c>
      <c r="D18" s="106">
        <f t="shared" si="1"/>
        <v>0</v>
      </c>
      <c r="E18" s="106">
        <f t="shared" si="1"/>
        <v>0</v>
      </c>
      <c r="F18" s="106">
        <f t="shared" si="1"/>
        <v>0</v>
      </c>
      <c r="G18" s="106">
        <f t="shared" si="1"/>
        <v>0</v>
      </c>
      <c r="H18" s="106">
        <f t="shared" si="1"/>
        <v>0</v>
      </c>
      <c r="I18" s="106">
        <f t="shared" si="1"/>
        <v>0</v>
      </c>
      <c r="J18" s="106">
        <f t="shared" si="1"/>
        <v>0</v>
      </c>
      <c r="K18" s="106">
        <f t="shared" si="1"/>
        <v>0</v>
      </c>
      <c r="L18" s="106">
        <f t="shared" si="1"/>
        <v>0</v>
      </c>
      <c r="M18" s="108">
        <f t="shared" si="1"/>
        <v>187770.93</v>
      </c>
      <c r="N18" s="48"/>
    </row>
    <row r="19" spans="1:13" ht="12.75">
      <c r="A19" s="66"/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7"/>
    </row>
    <row r="20" spans="1:13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</sheetData>
  <sheetProtection/>
  <mergeCells count="11">
    <mergeCell ref="F6:K6"/>
    <mergeCell ref="A7:D7"/>
    <mergeCell ref="A9:A10"/>
    <mergeCell ref="B9:L9"/>
    <mergeCell ref="M9:M10"/>
    <mergeCell ref="A1:D1"/>
    <mergeCell ref="L1:M1"/>
    <mergeCell ref="A2:D2"/>
    <mergeCell ref="L3:M3"/>
    <mergeCell ref="B5:C5"/>
    <mergeCell ref="F5:K5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4"/>
  <sheetViews>
    <sheetView zoomScale="130" zoomScaleNormal="130" zoomScalePageLayoutView="0" workbookViewId="0" topLeftCell="A1">
      <selection activeCell="L12" sqref="L12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118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3.5" thickBot="1">
      <c r="A12" s="101" t="s">
        <v>46</v>
      </c>
      <c r="B12" s="102">
        <v>0</v>
      </c>
      <c r="C12" s="102">
        <v>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3">
        <f>SUM(B12:L12)</f>
        <v>0</v>
      </c>
    </row>
    <row r="13" spans="1:13" ht="14.25">
      <c r="A13" s="37" t="s">
        <v>76</v>
      </c>
      <c r="B13" s="55">
        <v>122063.46</v>
      </c>
      <c r="C13" s="38">
        <v>27916.85</v>
      </c>
      <c r="D13" s="38"/>
      <c r="E13" s="52"/>
      <c r="F13" s="52"/>
      <c r="G13" s="44"/>
      <c r="H13" s="44"/>
      <c r="I13" s="44"/>
      <c r="J13" s="44"/>
      <c r="K13" s="44"/>
      <c r="L13" s="44"/>
      <c r="M13" s="49">
        <f>SUM(B13:L13)</f>
        <v>149980.31</v>
      </c>
    </row>
    <row r="14" spans="1:13" ht="14.25">
      <c r="A14" s="37"/>
      <c r="B14" s="36"/>
      <c r="C14" s="36"/>
      <c r="D14" s="36"/>
      <c r="E14" s="43"/>
      <c r="F14" s="43"/>
      <c r="G14" s="43"/>
      <c r="H14" s="44"/>
      <c r="I14" s="43"/>
      <c r="J14" s="43"/>
      <c r="K14" s="43"/>
      <c r="L14" s="43"/>
      <c r="M14" s="49">
        <f>SUM(B14:L14)</f>
        <v>0</v>
      </c>
    </row>
    <row r="15" spans="1:13" ht="14.25">
      <c r="A15" s="37"/>
      <c r="B15" s="261"/>
      <c r="C15" s="36"/>
      <c r="D15" s="36"/>
      <c r="E15" s="44"/>
      <c r="F15" s="44"/>
      <c r="G15" s="44"/>
      <c r="H15" s="44"/>
      <c r="I15" s="44"/>
      <c r="J15" s="44"/>
      <c r="K15" s="44"/>
      <c r="L15" s="21"/>
      <c r="M15" s="49">
        <f>SUM(B15:L15)</f>
        <v>0</v>
      </c>
    </row>
    <row r="16" spans="1:13" ht="15" thickBot="1">
      <c r="A16" s="260"/>
      <c r="B16" s="261"/>
      <c r="C16" s="36"/>
      <c r="D16" s="36"/>
      <c r="E16" s="44"/>
      <c r="F16" s="44"/>
      <c r="G16" s="44"/>
      <c r="H16" s="21"/>
      <c r="I16" s="44"/>
      <c r="J16" s="44"/>
      <c r="K16" s="44"/>
      <c r="L16" s="43"/>
      <c r="M16" s="49">
        <f>SUM(B16:L16)</f>
        <v>0</v>
      </c>
    </row>
    <row r="17" spans="1:13" ht="13.5" thickBot="1">
      <c r="A17" s="104" t="s">
        <v>55</v>
      </c>
      <c r="B17" s="109">
        <f aca="true" t="shared" si="0" ref="B17:M17">SUM(B13:B16)</f>
        <v>122063.46</v>
      </c>
      <c r="C17" s="109">
        <f t="shared" si="0"/>
        <v>27916.85</v>
      </c>
      <c r="D17" s="109">
        <f t="shared" si="0"/>
        <v>0</v>
      </c>
      <c r="E17" s="109">
        <f t="shared" si="0"/>
        <v>0</v>
      </c>
      <c r="F17" s="109">
        <f t="shared" si="0"/>
        <v>0</v>
      </c>
      <c r="G17" s="109">
        <f t="shared" si="0"/>
        <v>0</v>
      </c>
      <c r="H17" s="109">
        <f t="shared" si="0"/>
        <v>0</v>
      </c>
      <c r="I17" s="109">
        <f t="shared" si="0"/>
        <v>0</v>
      </c>
      <c r="J17" s="109">
        <f t="shared" si="0"/>
        <v>0</v>
      </c>
      <c r="K17" s="109">
        <f t="shared" si="0"/>
        <v>0</v>
      </c>
      <c r="L17" s="109">
        <f t="shared" si="0"/>
        <v>0</v>
      </c>
      <c r="M17" s="109">
        <f t="shared" si="0"/>
        <v>149980.31</v>
      </c>
    </row>
    <row r="18" spans="1:13" ht="13.5" thickBot="1">
      <c r="A18" s="66"/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7"/>
      <c r="M18" s="67"/>
    </row>
    <row r="19" spans="1:14" ht="13.5" thickBot="1">
      <c r="A19" s="105" t="s">
        <v>40</v>
      </c>
      <c r="B19" s="106">
        <f aca="true" t="shared" si="1" ref="B19:M19">B12+B17</f>
        <v>122063.46</v>
      </c>
      <c r="C19" s="106">
        <f t="shared" si="1"/>
        <v>27916.85</v>
      </c>
      <c r="D19" s="106">
        <f t="shared" si="1"/>
        <v>0</v>
      </c>
      <c r="E19" s="106">
        <f t="shared" si="1"/>
        <v>0</v>
      </c>
      <c r="F19" s="106">
        <f t="shared" si="1"/>
        <v>0</v>
      </c>
      <c r="G19" s="106">
        <f t="shared" si="1"/>
        <v>0</v>
      </c>
      <c r="H19" s="106">
        <f t="shared" si="1"/>
        <v>0</v>
      </c>
      <c r="I19" s="106">
        <f t="shared" si="1"/>
        <v>0</v>
      </c>
      <c r="J19" s="106">
        <f t="shared" si="1"/>
        <v>0</v>
      </c>
      <c r="K19" s="106">
        <f t="shared" si="1"/>
        <v>0</v>
      </c>
      <c r="L19" s="106">
        <f t="shared" si="1"/>
        <v>0</v>
      </c>
      <c r="M19" s="108">
        <f t="shared" si="1"/>
        <v>149980.31</v>
      </c>
      <c r="N19" s="48"/>
    </row>
    <row r="20" spans="1:13" ht="12.75">
      <c r="A20" s="66"/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7"/>
    </row>
    <row r="21" spans="1:13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</sheetData>
  <sheetProtection/>
  <mergeCells count="11">
    <mergeCell ref="A1:D1"/>
    <mergeCell ref="L1:M1"/>
    <mergeCell ref="A2:D2"/>
    <mergeCell ref="L3:M3"/>
    <mergeCell ref="B5:C5"/>
    <mergeCell ref="F5:K5"/>
    <mergeCell ref="F6:K6"/>
    <mergeCell ref="A7:D7"/>
    <mergeCell ref="A9:A10"/>
    <mergeCell ref="B9:L9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4"/>
  <sheetViews>
    <sheetView zoomScale="130" zoomScaleNormal="130" zoomScalePageLayoutView="0" workbookViewId="0" topLeftCell="A1">
      <selection activeCell="L12" sqref="L12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119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3.5" thickBot="1">
      <c r="A12" s="101" t="s">
        <v>46</v>
      </c>
      <c r="B12" s="102">
        <v>0</v>
      </c>
      <c r="C12" s="102">
        <v>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3">
        <f>SUM(B12:L12)</f>
        <v>0</v>
      </c>
    </row>
    <row r="13" spans="1:13" ht="14.25">
      <c r="A13" s="37" t="s">
        <v>76</v>
      </c>
      <c r="B13" s="55">
        <v>159582.61</v>
      </c>
      <c r="C13" s="38">
        <v>35246.07</v>
      </c>
      <c r="D13" s="52"/>
      <c r="E13" s="52"/>
      <c r="F13" s="52"/>
      <c r="G13" s="44"/>
      <c r="H13" s="44"/>
      <c r="I13" s="44"/>
      <c r="J13" s="44"/>
      <c r="K13" s="44"/>
      <c r="L13" s="44"/>
      <c r="M13" s="49">
        <f>SUM(B13:L13)</f>
        <v>194828.68</v>
      </c>
    </row>
    <row r="14" spans="1:13" ht="14.25">
      <c r="A14" s="37"/>
      <c r="B14" s="36"/>
      <c r="C14" s="36"/>
      <c r="D14" s="44"/>
      <c r="E14" s="43"/>
      <c r="F14" s="43"/>
      <c r="G14" s="43"/>
      <c r="H14" s="44"/>
      <c r="I14" s="43"/>
      <c r="J14" s="43"/>
      <c r="K14" s="43"/>
      <c r="L14" s="43"/>
      <c r="M14" s="49">
        <f>SUM(B14:L14)</f>
        <v>0</v>
      </c>
    </row>
    <row r="15" spans="1:13" ht="14.25">
      <c r="A15" s="37"/>
      <c r="B15" s="261"/>
      <c r="C15" s="36"/>
      <c r="D15" s="21"/>
      <c r="E15" s="44"/>
      <c r="F15" s="44"/>
      <c r="G15" s="44"/>
      <c r="H15" s="44"/>
      <c r="I15" s="44"/>
      <c r="J15" s="44"/>
      <c r="K15" s="44"/>
      <c r="L15" s="21"/>
      <c r="M15" s="49">
        <f>SUM(B15:L15)</f>
        <v>0</v>
      </c>
    </row>
    <row r="16" spans="1:13" ht="13.5" thickBot="1">
      <c r="A16" s="73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69"/>
      <c r="M16" s="53">
        <f>SUM(B16:L16)</f>
        <v>0</v>
      </c>
    </row>
    <row r="17" spans="1:13" ht="13.5" thickBot="1">
      <c r="A17" s="104" t="s">
        <v>55</v>
      </c>
      <c r="B17" s="109">
        <f aca="true" t="shared" si="0" ref="B17:M17">SUM(B13:B16)</f>
        <v>159582.61</v>
      </c>
      <c r="C17" s="109">
        <f t="shared" si="0"/>
        <v>35246.07</v>
      </c>
      <c r="D17" s="109">
        <f t="shared" si="0"/>
        <v>0</v>
      </c>
      <c r="E17" s="109">
        <f t="shared" si="0"/>
        <v>0</v>
      </c>
      <c r="F17" s="109">
        <f t="shared" si="0"/>
        <v>0</v>
      </c>
      <c r="G17" s="109">
        <f t="shared" si="0"/>
        <v>0</v>
      </c>
      <c r="H17" s="109">
        <f t="shared" si="0"/>
        <v>0</v>
      </c>
      <c r="I17" s="109">
        <f t="shared" si="0"/>
        <v>0</v>
      </c>
      <c r="J17" s="109">
        <f t="shared" si="0"/>
        <v>0</v>
      </c>
      <c r="K17" s="109">
        <f t="shared" si="0"/>
        <v>0</v>
      </c>
      <c r="L17" s="109">
        <f t="shared" si="0"/>
        <v>0</v>
      </c>
      <c r="M17" s="109">
        <f t="shared" si="0"/>
        <v>194828.68</v>
      </c>
    </row>
    <row r="18" spans="1:13" ht="13.5" thickBot="1">
      <c r="A18" s="66"/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7"/>
      <c r="M18" s="67"/>
    </row>
    <row r="19" spans="1:14" ht="13.5" thickBot="1">
      <c r="A19" s="105" t="s">
        <v>40</v>
      </c>
      <c r="B19" s="106">
        <f aca="true" t="shared" si="1" ref="B19:M19">B12+B17</f>
        <v>159582.61</v>
      </c>
      <c r="C19" s="106">
        <f t="shared" si="1"/>
        <v>35246.07</v>
      </c>
      <c r="D19" s="106">
        <f t="shared" si="1"/>
        <v>0</v>
      </c>
      <c r="E19" s="106">
        <f t="shared" si="1"/>
        <v>0</v>
      </c>
      <c r="F19" s="106">
        <f t="shared" si="1"/>
        <v>0</v>
      </c>
      <c r="G19" s="106">
        <f t="shared" si="1"/>
        <v>0</v>
      </c>
      <c r="H19" s="106">
        <f t="shared" si="1"/>
        <v>0</v>
      </c>
      <c r="I19" s="106">
        <f t="shared" si="1"/>
        <v>0</v>
      </c>
      <c r="J19" s="106">
        <f t="shared" si="1"/>
        <v>0</v>
      </c>
      <c r="K19" s="106">
        <f t="shared" si="1"/>
        <v>0</v>
      </c>
      <c r="L19" s="106">
        <f t="shared" si="1"/>
        <v>0</v>
      </c>
      <c r="M19" s="108">
        <f t="shared" si="1"/>
        <v>194828.68</v>
      </c>
      <c r="N19" s="48"/>
    </row>
    <row r="20" spans="1:13" ht="12.75">
      <c r="A20" s="66"/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7"/>
    </row>
    <row r="21" spans="1:13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</sheetData>
  <sheetProtection/>
  <mergeCells count="11">
    <mergeCell ref="A1:D1"/>
    <mergeCell ref="L1:M1"/>
    <mergeCell ref="A2:D2"/>
    <mergeCell ref="L3:M3"/>
    <mergeCell ref="B5:C5"/>
    <mergeCell ref="F5:K5"/>
    <mergeCell ref="F6:K6"/>
    <mergeCell ref="A7:D7"/>
    <mergeCell ref="A9:A10"/>
    <mergeCell ref="B9:L9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3"/>
  <sheetViews>
    <sheetView zoomScale="130" zoomScaleNormal="130" zoomScalePageLayoutView="0" workbookViewId="0" topLeftCell="A1">
      <selection activeCell="L12" sqref="L12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120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3.5" thickBot="1">
      <c r="A12" s="101" t="s">
        <v>46</v>
      </c>
      <c r="B12" s="102">
        <v>0</v>
      </c>
      <c r="C12" s="102">
        <v>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3">
        <f>SUM(B12:L12)</f>
        <v>0</v>
      </c>
    </row>
    <row r="13" spans="1:13" ht="14.25">
      <c r="A13" s="37" t="s">
        <v>76</v>
      </c>
      <c r="B13" s="55">
        <v>147973.64</v>
      </c>
      <c r="C13" s="38">
        <v>31728.37</v>
      </c>
      <c r="D13" s="52"/>
      <c r="E13" s="52"/>
      <c r="F13" s="52"/>
      <c r="G13" s="44"/>
      <c r="H13" s="44"/>
      <c r="I13" s="44"/>
      <c r="J13" s="44"/>
      <c r="K13" s="44"/>
      <c r="L13" s="44"/>
      <c r="M13" s="49">
        <f>SUM(B13:L13)</f>
        <v>179702.01</v>
      </c>
    </row>
    <row r="14" spans="1:13" ht="14.25">
      <c r="A14" s="37"/>
      <c r="B14" s="36"/>
      <c r="C14" s="36"/>
      <c r="D14" s="44"/>
      <c r="E14" s="43"/>
      <c r="F14" s="43"/>
      <c r="G14" s="43"/>
      <c r="H14" s="44"/>
      <c r="I14" s="43"/>
      <c r="J14" s="43"/>
      <c r="K14" s="43"/>
      <c r="L14" s="43"/>
      <c r="M14" s="49">
        <f>SUM(B14:L14)</f>
        <v>0</v>
      </c>
    </row>
    <row r="15" spans="1:13" ht="15" thickBot="1">
      <c r="A15" s="37"/>
      <c r="B15" s="261"/>
      <c r="C15" s="36"/>
      <c r="D15" s="21"/>
      <c r="E15" s="44"/>
      <c r="F15" s="44"/>
      <c r="G15" s="44"/>
      <c r="H15" s="44"/>
      <c r="I15" s="44"/>
      <c r="J15" s="44"/>
      <c r="K15" s="44"/>
      <c r="L15" s="21"/>
      <c r="M15" s="49">
        <f>SUM(B15:L15)</f>
        <v>0</v>
      </c>
    </row>
    <row r="16" spans="1:13" ht="13.5" thickBot="1">
      <c r="A16" s="104" t="s">
        <v>55</v>
      </c>
      <c r="B16" s="109">
        <f aca="true" t="shared" si="0" ref="B16:M16">SUM(B13:B15)</f>
        <v>147973.64</v>
      </c>
      <c r="C16" s="109">
        <f t="shared" si="0"/>
        <v>31728.37</v>
      </c>
      <c r="D16" s="109">
        <f t="shared" si="0"/>
        <v>0</v>
      </c>
      <c r="E16" s="109">
        <f t="shared" si="0"/>
        <v>0</v>
      </c>
      <c r="F16" s="109">
        <f t="shared" si="0"/>
        <v>0</v>
      </c>
      <c r="G16" s="109">
        <f t="shared" si="0"/>
        <v>0</v>
      </c>
      <c r="H16" s="109">
        <f t="shared" si="0"/>
        <v>0</v>
      </c>
      <c r="I16" s="109">
        <f t="shared" si="0"/>
        <v>0</v>
      </c>
      <c r="J16" s="109">
        <f t="shared" si="0"/>
        <v>0</v>
      </c>
      <c r="K16" s="109">
        <f t="shared" si="0"/>
        <v>0</v>
      </c>
      <c r="L16" s="109">
        <f t="shared" si="0"/>
        <v>0</v>
      </c>
      <c r="M16" s="109">
        <f t="shared" si="0"/>
        <v>179702.01</v>
      </c>
    </row>
    <row r="17" spans="1:13" ht="13.5" thickBot="1">
      <c r="A17" s="66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7"/>
      <c r="M17" s="67"/>
    </row>
    <row r="18" spans="1:14" ht="13.5" thickBot="1">
      <c r="A18" s="105" t="s">
        <v>40</v>
      </c>
      <c r="B18" s="106">
        <f aca="true" t="shared" si="1" ref="B18:M18">B12+B16</f>
        <v>147973.64</v>
      </c>
      <c r="C18" s="106">
        <f t="shared" si="1"/>
        <v>31728.37</v>
      </c>
      <c r="D18" s="106">
        <f t="shared" si="1"/>
        <v>0</v>
      </c>
      <c r="E18" s="106">
        <f t="shared" si="1"/>
        <v>0</v>
      </c>
      <c r="F18" s="106">
        <f t="shared" si="1"/>
        <v>0</v>
      </c>
      <c r="G18" s="106">
        <f t="shared" si="1"/>
        <v>0</v>
      </c>
      <c r="H18" s="106">
        <f t="shared" si="1"/>
        <v>0</v>
      </c>
      <c r="I18" s="106">
        <f t="shared" si="1"/>
        <v>0</v>
      </c>
      <c r="J18" s="106">
        <f t="shared" si="1"/>
        <v>0</v>
      </c>
      <c r="K18" s="106">
        <f t="shared" si="1"/>
        <v>0</v>
      </c>
      <c r="L18" s="106">
        <f t="shared" si="1"/>
        <v>0</v>
      </c>
      <c r="M18" s="108">
        <f t="shared" si="1"/>
        <v>179702.01</v>
      </c>
      <c r="N18" s="48"/>
    </row>
    <row r="19" spans="1:13" ht="12.75">
      <c r="A19" s="66"/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7"/>
    </row>
    <row r="20" spans="1:13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</sheetData>
  <sheetProtection/>
  <mergeCells count="11">
    <mergeCell ref="A1:D1"/>
    <mergeCell ref="L1:M1"/>
    <mergeCell ref="A2:D2"/>
    <mergeCell ref="L3:M3"/>
    <mergeCell ref="B5:C5"/>
    <mergeCell ref="F5:K5"/>
    <mergeCell ref="F6:K6"/>
    <mergeCell ref="A7:D7"/>
    <mergeCell ref="A9:A10"/>
    <mergeCell ref="B9:L9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2"/>
  <sheetViews>
    <sheetView zoomScale="130" zoomScaleNormal="130" zoomScalePageLayoutView="0" workbookViewId="0" topLeftCell="A1">
      <selection activeCell="L12" sqref="L12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121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3.5" thickBot="1">
      <c r="A12" s="101" t="s">
        <v>46</v>
      </c>
      <c r="B12" s="102">
        <v>0</v>
      </c>
      <c r="C12" s="102">
        <v>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3">
        <f>SUM(B12:L12)</f>
        <v>0</v>
      </c>
    </row>
    <row r="13" spans="1:13" ht="14.25">
      <c r="A13" s="37" t="s">
        <v>76</v>
      </c>
      <c r="B13" s="55">
        <v>148593.09</v>
      </c>
      <c r="C13" s="38">
        <v>35302.22</v>
      </c>
      <c r="D13" s="52"/>
      <c r="E13" s="52"/>
      <c r="F13" s="52"/>
      <c r="G13" s="44"/>
      <c r="H13" s="44"/>
      <c r="I13" s="44"/>
      <c r="J13" s="44"/>
      <c r="K13" s="44"/>
      <c r="L13" s="44"/>
      <c r="M13" s="49">
        <f>SUM(B13:L13)</f>
        <v>183895.31</v>
      </c>
    </row>
    <row r="14" spans="1:13" ht="15" thickBot="1">
      <c r="A14" s="37"/>
      <c r="B14" s="36"/>
      <c r="C14" s="36"/>
      <c r="D14" s="44"/>
      <c r="E14" s="43"/>
      <c r="F14" s="43"/>
      <c r="G14" s="43"/>
      <c r="H14" s="44"/>
      <c r="I14" s="43"/>
      <c r="J14" s="43"/>
      <c r="K14" s="43"/>
      <c r="L14" s="43"/>
      <c r="M14" s="49">
        <f>SUM(B14:L14)</f>
        <v>0</v>
      </c>
    </row>
    <row r="15" spans="1:13" ht="13.5" thickBot="1">
      <c r="A15" s="104" t="s">
        <v>55</v>
      </c>
      <c r="B15" s="109">
        <f aca="true" t="shared" si="0" ref="B15:M15">SUM(B13:B14)</f>
        <v>148593.09</v>
      </c>
      <c r="C15" s="109">
        <f t="shared" si="0"/>
        <v>35302.22</v>
      </c>
      <c r="D15" s="109">
        <f t="shared" si="0"/>
        <v>0</v>
      </c>
      <c r="E15" s="109">
        <f t="shared" si="0"/>
        <v>0</v>
      </c>
      <c r="F15" s="109">
        <f t="shared" si="0"/>
        <v>0</v>
      </c>
      <c r="G15" s="109">
        <f t="shared" si="0"/>
        <v>0</v>
      </c>
      <c r="H15" s="109">
        <f t="shared" si="0"/>
        <v>0</v>
      </c>
      <c r="I15" s="109">
        <f t="shared" si="0"/>
        <v>0</v>
      </c>
      <c r="J15" s="109">
        <f t="shared" si="0"/>
        <v>0</v>
      </c>
      <c r="K15" s="109">
        <f t="shared" si="0"/>
        <v>0</v>
      </c>
      <c r="L15" s="109">
        <f t="shared" si="0"/>
        <v>0</v>
      </c>
      <c r="M15" s="109">
        <f t="shared" si="0"/>
        <v>183895.31</v>
      </c>
    </row>
    <row r="16" spans="1:13" ht="13.5" thickBot="1">
      <c r="A16" s="66"/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7"/>
      <c r="M16" s="67"/>
    </row>
    <row r="17" spans="1:14" ht="13.5" thickBot="1">
      <c r="A17" s="105" t="s">
        <v>40</v>
      </c>
      <c r="B17" s="106">
        <f aca="true" t="shared" si="1" ref="B17:M17">B12+B15</f>
        <v>148593.09</v>
      </c>
      <c r="C17" s="106">
        <f t="shared" si="1"/>
        <v>35302.22</v>
      </c>
      <c r="D17" s="106">
        <f t="shared" si="1"/>
        <v>0</v>
      </c>
      <c r="E17" s="106">
        <f t="shared" si="1"/>
        <v>0</v>
      </c>
      <c r="F17" s="106">
        <f t="shared" si="1"/>
        <v>0</v>
      </c>
      <c r="G17" s="106">
        <f t="shared" si="1"/>
        <v>0</v>
      </c>
      <c r="H17" s="106">
        <f t="shared" si="1"/>
        <v>0</v>
      </c>
      <c r="I17" s="106">
        <f t="shared" si="1"/>
        <v>0</v>
      </c>
      <c r="J17" s="106">
        <f t="shared" si="1"/>
        <v>0</v>
      </c>
      <c r="K17" s="106">
        <f t="shared" si="1"/>
        <v>0</v>
      </c>
      <c r="L17" s="106">
        <f t="shared" si="1"/>
        <v>0</v>
      </c>
      <c r="M17" s="108">
        <f t="shared" si="1"/>
        <v>183895.31</v>
      </c>
      <c r="N17" s="48"/>
    </row>
    <row r="18" spans="1:13" ht="12.75">
      <c r="A18" s="66"/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7"/>
    </row>
    <row r="19" spans="1:13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</sheetData>
  <sheetProtection/>
  <mergeCells count="11">
    <mergeCell ref="A1:D1"/>
    <mergeCell ref="L1:M1"/>
    <mergeCell ref="A2:D2"/>
    <mergeCell ref="L3:M3"/>
    <mergeCell ref="B5:C5"/>
    <mergeCell ref="F5:K5"/>
    <mergeCell ref="F6:K6"/>
    <mergeCell ref="A7:D7"/>
    <mergeCell ref="A9:A10"/>
    <mergeCell ref="B9:L9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3"/>
  <sheetViews>
    <sheetView zoomScale="130" zoomScaleNormal="130" zoomScalePageLayoutView="0" workbookViewId="0" topLeftCell="A1">
      <selection activeCell="L12" sqref="L12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122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3.5" thickBot="1">
      <c r="A12" s="101" t="s">
        <v>46</v>
      </c>
      <c r="B12" s="102">
        <v>0</v>
      </c>
      <c r="C12" s="102">
        <v>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3">
        <f>SUM(B12:L12)</f>
        <v>0</v>
      </c>
    </row>
    <row r="13" spans="1:13" ht="14.25">
      <c r="A13" s="37" t="s">
        <v>76</v>
      </c>
      <c r="B13" s="55">
        <v>147724.02</v>
      </c>
      <c r="C13" s="38">
        <v>32499.28</v>
      </c>
      <c r="D13" s="52"/>
      <c r="E13" s="52"/>
      <c r="F13" s="52"/>
      <c r="G13" s="44"/>
      <c r="H13" s="44"/>
      <c r="I13" s="44"/>
      <c r="J13" s="44"/>
      <c r="K13" s="44"/>
      <c r="L13" s="44"/>
      <c r="M13" s="49">
        <f>SUM(B13:L13)</f>
        <v>180223.3</v>
      </c>
    </row>
    <row r="14" spans="1:13" ht="14.25">
      <c r="A14" s="37"/>
      <c r="B14" s="36"/>
      <c r="C14" s="36"/>
      <c r="D14" s="44"/>
      <c r="E14" s="43"/>
      <c r="F14" s="43"/>
      <c r="G14" s="43"/>
      <c r="H14" s="44"/>
      <c r="I14" s="43"/>
      <c r="J14" s="43"/>
      <c r="K14" s="43"/>
      <c r="L14" s="43"/>
      <c r="M14" s="49">
        <f>SUM(B14:L14)</f>
        <v>0</v>
      </c>
    </row>
    <row r="15" spans="1:13" ht="13.5" thickBot="1">
      <c r="A15" s="42"/>
      <c r="B15" s="34"/>
      <c r="C15" s="21"/>
      <c r="D15" s="21"/>
      <c r="E15" s="44"/>
      <c r="F15" s="44"/>
      <c r="G15" s="44"/>
      <c r="H15" s="44"/>
      <c r="I15" s="44"/>
      <c r="J15" s="44"/>
      <c r="K15" s="44"/>
      <c r="L15" s="21"/>
      <c r="M15" s="49">
        <f>SUM(B15:L15)</f>
        <v>0</v>
      </c>
    </row>
    <row r="16" spans="1:13" ht="13.5" thickBot="1">
      <c r="A16" s="104" t="s">
        <v>55</v>
      </c>
      <c r="B16" s="109">
        <f aca="true" t="shared" si="0" ref="B16:M16">SUM(B13:B15)</f>
        <v>147724.02</v>
      </c>
      <c r="C16" s="109">
        <f t="shared" si="0"/>
        <v>32499.28</v>
      </c>
      <c r="D16" s="109">
        <f t="shared" si="0"/>
        <v>0</v>
      </c>
      <c r="E16" s="109">
        <f t="shared" si="0"/>
        <v>0</v>
      </c>
      <c r="F16" s="109">
        <f t="shared" si="0"/>
        <v>0</v>
      </c>
      <c r="G16" s="109">
        <f t="shared" si="0"/>
        <v>0</v>
      </c>
      <c r="H16" s="109">
        <f t="shared" si="0"/>
        <v>0</v>
      </c>
      <c r="I16" s="109">
        <f t="shared" si="0"/>
        <v>0</v>
      </c>
      <c r="J16" s="109">
        <f t="shared" si="0"/>
        <v>0</v>
      </c>
      <c r="K16" s="109">
        <f t="shared" si="0"/>
        <v>0</v>
      </c>
      <c r="L16" s="109">
        <f t="shared" si="0"/>
        <v>0</v>
      </c>
      <c r="M16" s="109">
        <f t="shared" si="0"/>
        <v>180223.3</v>
      </c>
    </row>
    <row r="17" spans="1:13" ht="13.5" thickBot="1">
      <c r="A17" s="66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7"/>
      <c r="M17" s="67"/>
    </row>
    <row r="18" spans="1:14" ht="13.5" thickBot="1">
      <c r="A18" s="105" t="s">
        <v>40</v>
      </c>
      <c r="B18" s="106">
        <f aca="true" t="shared" si="1" ref="B18:M18">B12+B16</f>
        <v>147724.02</v>
      </c>
      <c r="C18" s="106">
        <f t="shared" si="1"/>
        <v>32499.28</v>
      </c>
      <c r="D18" s="106">
        <f t="shared" si="1"/>
        <v>0</v>
      </c>
      <c r="E18" s="106">
        <f t="shared" si="1"/>
        <v>0</v>
      </c>
      <c r="F18" s="106">
        <f t="shared" si="1"/>
        <v>0</v>
      </c>
      <c r="G18" s="106">
        <f t="shared" si="1"/>
        <v>0</v>
      </c>
      <c r="H18" s="106">
        <f t="shared" si="1"/>
        <v>0</v>
      </c>
      <c r="I18" s="106">
        <f t="shared" si="1"/>
        <v>0</v>
      </c>
      <c r="J18" s="106">
        <f t="shared" si="1"/>
        <v>0</v>
      </c>
      <c r="K18" s="106">
        <f t="shared" si="1"/>
        <v>0</v>
      </c>
      <c r="L18" s="106">
        <f t="shared" si="1"/>
        <v>0</v>
      </c>
      <c r="M18" s="108">
        <f t="shared" si="1"/>
        <v>180223.3</v>
      </c>
      <c r="N18" s="48"/>
    </row>
    <row r="19" spans="1:13" ht="12.75">
      <c r="A19" s="66"/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7"/>
    </row>
    <row r="20" spans="1:13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</sheetData>
  <sheetProtection/>
  <mergeCells count="11">
    <mergeCell ref="A1:D1"/>
    <mergeCell ref="L1:M1"/>
    <mergeCell ref="A2:D2"/>
    <mergeCell ref="L3:M3"/>
    <mergeCell ref="B5:C5"/>
    <mergeCell ref="F5:K5"/>
    <mergeCell ref="F6:K6"/>
    <mergeCell ref="A7:D7"/>
    <mergeCell ref="A9:A10"/>
    <mergeCell ref="B9:L9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2"/>
  <sheetViews>
    <sheetView zoomScale="130" zoomScaleNormal="130" zoomScalePageLayoutView="0" workbookViewId="0" topLeftCell="A1">
      <selection activeCell="L12" sqref="L12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123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3.5" thickBot="1">
      <c r="A12" s="101" t="s">
        <v>46</v>
      </c>
      <c r="B12" s="102">
        <v>0</v>
      </c>
      <c r="C12" s="102">
        <v>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3">
        <f>SUM(B12:L12)</f>
        <v>0</v>
      </c>
    </row>
    <row r="13" spans="1:13" ht="14.25">
      <c r="A13" s="37" t="s">
        <v>76</v>
      </c>
      <c r="B13" s="55">
        <v>115685.79</v>
      </c>
      <c r="C13" s="38">
        <v>28193.65</v>
      </c>
      <c r="D13" s="38"/>
      <c r="E13" s="52"/>
      <c r="F13" s="52"/>
      <c r="G13" s="44"/>
      <c r="H13" s="44"/>
      <c r="I13" s="44"/>
      <c r="J13" s="44"/>
      <c r="K13" s="44"/>
      <c r="L13" s="44"/>
      <c r="M13" s="49">
        <f>SUM(B13:L13)</f>
        <v>143879.44</v>
      </c>
    </row>
    <row r="14" spans="1:13" ht="15" thickBot="1">
      <c r="A14" s="37"/>
      <c r="B14" s="36"/>
      <c r="C14" s="36"/>
      <c r="D14" s="36"/>
      <c r="E14" s="43"/>
      <c r="F14" s="43"/>
      <c r="G14" s="43"/>
      <c r="H14" s="44"/>
      <c r="I14" s="43"/>
      <c r="J14" s="43"/>
      <c r="K14" s="43"/>
      <c r="L14" s="43"/>
      <c r="M14" s="49">
        <f>SUM(B14:L14)</f>
        <v>0</v>
      </c>
    </row>
    <row r="15" spans="1:13" ht="13.5" thickBot="1">
      <c r="A15" s="104" t="s">
        <v>55</v>
      </c>
      <c r="B15" s="109">
        <f aca="true" t="shared" si="0" ref="B15:M15">SUM(B13:B14)</f>
        <v>115685.79</v>
      </c>
      <c r="C15" s="109">
        <f t="shared" si="0"/>
        <v>28193.65</v>
      </c>
      <c r="D15" s="109">
        <f t="shared" si="0"/>
        <v>0</v>
      </c>
      <c r="E15" s="109">
        <f t="shared" si="0"/>
        <v>0</v>
      </c>
      <c r="F15" s="109">
        <f t="shared" si="0"/>
        <v>0</v>
      </c>
      <c r="G15" s="109">
        <f t="shared" si="0"/>
        <v>0</v>
      </c>
      <c r="H15" s="109">
        <f t="shared" si="0"/>
        <v>0</v>
      </c>
      <c r="I15" s="109">
        <f t="shared" si="0"/>
        <v>0</v>
      </c>
      <c r="J15" s="109">
        <f t="shared" si="0"/>
        <v>0</v>
      </c>
      <c r="K15" s="109">
        <f t="shared" si="0"/>
        <v>0</v>
      </c>
      <c r="L15" s="109">
        <f t="shared" si="0"/>
        <v>0</v>
      </c>
      <c r="M15" s="109">
        <f t="shared" si="0"/>
        <v>143879.44</v>
      </c>
    </row>
    <row r="16" spans="1:13" ht="13.5" thickBot="1">
      <c r="A16" s="66"/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7"/>
      <c r="M16" s="67"/>
    </row>
    <row r="17" spans="1:14" ht="13.5" thickBot="1">
      <c r="A17" s="105" t="s">
        <v>40</v>
      </c>
      <c r="B17" s="106">
        <f aca="true" t="shared" si="1" ref="B17:M17">B12+B15</f>
        <v>115685.79</v>
      </c>
      <c r="C17" s="106">
        <f t="shared" si="1"/>
        <v>28193.65</v>
      </c>
      <c r="D17" s="106">
        <f t="shared" si="1"/>
        <v>0</v>
      </c>
      <c r="E17" s="106">
        <f t="shared" si="1"/>
        <v>0</v>
      </c>
      <c r="F17" s="106">
        <f t="shared" si="1"/>
        <v>0</v>
      </c>
      <c r="G17" s="106">
        <f t="shared" si="1"/>
        <v>0</v>
      </c>
      <c r="H17" s="106">
        <f t="shared" si="1"/>
        <v>0</v>
      </c>
      <c r="I17" s="106">
        <f t="shared" si="1"/>
        <v>0</v>
      </c>
      <c r="J17" s="106">
        <f t="shared" si="1"/>
        <v>0</v>
      </c>
      <c r="K17" s="106">
        <f t="shared" si="1"/>
        <v>0</v>
      </c>
      <c r="L17" s="106">
        <f t="shared" si="1"/>
        <v>0</v>
      </c>
      <c r="M17" s="108">
        <f t="shared" si="1"/>
        <v>143879.44</v>
      </c>
      <c r="N17" s="48"/>
    </row>
    <row r="18" spans="1:13" ht="12.75">
      <c r="A18" s="66"/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7"/>
    </row>
    <row r="19" spans="1:13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</sheetData>
  <sheetProtection/>
  <mergeCells count="11">
    <mergeCell ref="A1:D1"/>
    <mergeCell ref="L1:M1"/>
    <mergeCell ref="A2:D2"/>
    <mergeCell ref="L3:M3"/>
    <mergeCell ref="B5:C5"/>
    <mergeCell ref="F5:K5"/>
    <mergeCell ref="F6:K6"/>
    <mergeCell ref="A7:D7"/>
    <mergeCell ref="A9:A10"/>
    <mergeCell ref="B9:L9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4"/>
  <sheetViews>
    <sheetView zoomScale="130" zoomScaleNormal="130" zoomScalePageLayoutView="0" workbookViewId="0" topLeftCell="A1">
      <selection activeCell="L12" sqref="L12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124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3.5" thickBot="1">
      <c r="A12" s="101" t="s">
        <v>46</v>
      </c>
      <c r="B12" s="102">
        <v>0</v>
      </c>
      <c r="C12" s="102">
        <v>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3">
        <f>SUM(B12:L12)</f>
        <v>0</v>
      </c>
    </row>
    <row r="13" spans="1:13" ht="14.25">
      <c r="A13" s="37" t="s">
        <v>76</v>
      </c>
      <c r="B13" s="55">
        <v>104760.42</v>
      </c>
      <c r="C13" s="38">
        <v>23047.29</v>
      </c>
      <c r="D13" s="52"/>
      <c r="E13" s="52"/>
      <c r="F13" s="52"/>
      <c r="G13" s="44"/>
      <c r="H13" s="44"/>
      <c r="I13" s="44"/>
      <c r="J13" s="44"/>
      <c r="K13" s="44"/>
      <c r="L13" s="44"/>
      <c r="M13" s="49">
        <f>SUM(B13:L13)</f>
        <v>127807.70999999999</v>
      </c>
    </row>
    <row r="14" spans="1:13" ht="14.25">
      <c r="A14" s="37"/>
      <c r="B14" s="36"/>
      <c r="C14" s="36"/>
      <c r="D14" s="44"/>
      <c r="E14" s="43"/>
      <c r="F14" s="43"/>
      <c r="G14" s="43"/>
      <c r="H14" s="44"/>
      <c r="I14" s="43"/>
      <c r="J14" s="43"/>
      <c r="K14" s="43"/>
      <c r="L14" s="43"/>
      <c r="M14" s="49">
        <f>SUM(B14:L14)</f>
        <v>0</v>
      </c>
    </row>
    <row r="15" spans="1:13" ht="14.25">
      <c r="A15" s="37"/>
      <c r="B15" s="261"/>
      <c r="C15" s="36"/>
      <c r="D15" s="21"/>
      <c r="E15" s="44"/>
      <c r="F15" s="44"/>
      <c r="G15" s="44"/>
      <c r="H15" s="44"/>
      <c r="I15" s="44"/>
      <c r="J15" s="44"/>
      <c r="K15" s="44"/>
      <c r="L15" s="21"/>
      <c r="M15" s="49">
        <f>SUM(B15:L15)</f>
        <v>0</v>
      </c>
    </row>
    <row r="16" spans="1:13" ht="13.5" thickBot="1">
      <c r="A16" s="73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69"/>
      <c r="M16" s="53">
        <f>SUM(B16:L16)</f>
        <v>0</v>
      </c>
    </row>
    <row r="17" spans="1:13" ht="13.5" thickBot="1">
      <c r="A17" s="104" t="s">
        <v>55</v>
      </c>
      <c r="B17" s="109">
        <f aca="true" t="shared" si="0" ref="B17:M17">SUM(B13:B16)</f>
        <v>104760.42</v>
      </c>
      <c r="C17" s="109">
        <f t="shared" si="0"/>
        <v>23047.29</v>
      </c>
      <c r="D17" s="109">
        <f t="shared" si="0"/>
        <v>0</v>
      </c>
      <c r="E17" s="109">
        <f t="shared" si="0"/>
        <v>0</v>
      </c>
      <c r="F17" s="109">
        <f t="shared" si="0"/>
        <v>0</v>
      </c>
      <c r="G17" s="109">
        <f t="shared" si="0"/>
        <v>0</v>
      </c>
      <c r="H17" s="109">
        <f t="shared" si="0"/>
        <v>0</v>
      </c>
      <c r="I17" s="109">
        <f t="shared" si="0"/>
        <v>0</v>
      </c>
      <c r="J17" s="109">
        <f t="shared" si="0"/>
        <v>0</v>
      </c>
      <c r="K17" s="109">
        <f t="shared" si="0"/>
        <v>0</v>
      </c>
      <c r="L17" s="109">
        <f t="shared" si="0"/>
        <v>0</v>
      </c>
      <c r="M17" s="109">
        <f t="shared" si="0"/>
        <v>127807.70999999999</v>
      </c>
    </row>
    <row r="18" spans="1:13" ht="13.5" thickBot="1">
      <c r="A18" s="66"/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7"/>
      <c r="M18" s="67"/>
    </row>
    <row r="19" spans="1:14" ht="13.5" thickBot="1">
      <c r="A19" s="105" t="s">
        <v>40</v>
      </c>
      <c r="B19" s="106">
        <f aca="true" t="shared" si="1" ref="B19:M19">B12+B17</f>
        <v>104760.42</v>
      </c>
      <c r="C19" s="106">
        <f t="shared" si="1"/>
        <v>23047.29</v>
      </c>
      <c r="D19" s="106">
        <f t="shared" si="1"/>
        <v>0</v>
      </c>
      <c r="E19" s="106">
        <f t="shared" si="1"/>
        <v>0</v>
      </c>
      <c r="F19" s="106">
        <f t="shared" si="1"/>
        <v>0</v>
      </c>
      <c r="G19" s="106">
        <f t="shared" si="1"/>
        <v>0</v>
      </c>
      <c r="H19" s="106">
        <f t="shared" si="1"/>
        <v>0</v>
      </c>
      <c r="I19" s="106">
        <f t="shared" si="1"/>
        <v>0</v>
      </c>
      <c r="J19" s="106">
        <f t="shared" si="1"/>
        <v>0</v>
      </c>
      <c r="K19" s="106">
        <f t="shared" si="1"/>
        <v>0</v>
      </c>
      <c r="L19" s="106">
        <f t="shared" si="1"/>
        <v>0</v>
      </c>
      <c r="M19" s="108">
        <f t="shared" si="1"/>
        <v>127807.70999999999</v>
      </c>
      <c r="N19" s="48"/>
    </row>
    <row r="20" spans="1:13" ht="12.75">
      <c r="A20" s="66"/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7"/>
    </row>
    <row r="21" spans="1:13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</sheetData>
  <sheetProtection/>
  <mergeCells count="11">
    <mergeCell ref="A1:D1"/>
    <mergeCell ref="L1:M1"/>
    <mergeCell ref="A2:D2"/>
    <mergeCell ref="L3:M3"/>
    <mergeCell ref="B5:C5"/>
    <mergeCell ref="F5:K5"/>
    <mergeCell ref="F6:K6"/>
    <mergeCell ref="A7:D7"/>
    <mergeCell ref="A9:A10"/>
    <mergeCell ref="B9:L9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3"/>
  <sheetViews>
    <sheetView zoomScale="130" zoomScaleNormal="130" zoomScalePageLayoutView="0" workbookViewId="0" topLeftCell="A1">
      <selection activeCell="L12" sqref="L12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125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3.5" thickBot="1">
      <c r="A12" s="101" t="s">
        <v>46</v>
      </c>
      <c r="B12" s="102">
        <v>0</v>
      </c>
      <c r="C12" s="102">
        <v>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3">
        <f>SUM(B12:L12)</f>
        <v>0</v>
      </c>
    </row>
    <row r="13" spans="1:13" ht="14.25">
      <c r="A13" s="37" t="s">
        <v>76</v>
      </c>
      <c r="B13" s="55">
        <v>159007.93</v>
      </c>
      <c r="C13" s="38">
        <v>36264.29</v>
      </c>
      <c r="D13" s="38"/>
      <c r="E13" s="52"/>
      <c r="F13" s="52"/>
      <c r="G13" s="44"/>
      <c r="H13" s="44"/>
      <c r="I13" s="44"/>
      <c r="J13" s="44"/>
      <c r="K13" s="44"/>
      <c r="L13" s="44"/>
      <c r="M13" s="49">
        <f>SUM(B13:L13)</f>
        <v>195272.22</v>
      </c>
    </row>
    <row r="14" spans="1:13" ht="14.25">
      <c r="A14" s="37"/>
      <c r="B14" s="36"/>
      <c r="C14" s="36"/>
      <c r="D14" s="36"/>
      <c r="E14" s="43"/>
      <c r="F14" s="43"/>
      <c r="G14" s="43"/>
      <c r="H14" s="44"/>
      <c r="I14" s="43"/>
      <c r="J14" s="43"/>
      <c r="K14" s="43"/>
      <c r="L14" s="43"/>
      <c r="M14" s="49">
        <f>SUM(B14:L14)</f>
        <v>0</v>
      </c>
    </row>
    <row r="15" spans="1:13" ht="13.5" thickBot="1">
      <c r="A15" s="73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69"/>
      <c r="M15" s="53">
        <f>SUM(B15:L15)</f>
        <v>0</v>
      </c>
    </row>
    <row r="16" spans="1:13" ht="13.5" thickBot="1">
      <c r="A16" s="104" t="s">
        <v>55</v>
      </c>
      <c r="B16" s="109">
        <f aca="true" t="shared" si="0" ref="B16:M16">SUM(B13:B15)</f>
        <v>159007.93</v>
      </c>
      <c r="C16" s="109">
        <f t="shared" si="0"/>
        <v>36264.29</v>
      </c>
      <c r="D16" s="109">
        <f t="shared" si="0"/>
        <v>0</v>
      </c>
      <c r="E16" s="109">
        <f t="shared" si="0"/>
        <v>0</v>
      </c>
      <c r="F16" s="109">
        <f t="shared" si="0"/>
        <v>0</v>
      </c>
      <c r="G16" s="109">
        <f t="shared" si="0"/>
        <v>0</v>
      </c>
      <c r="H16" s="109">
        <f t="shared" si="0"/>
        <v>0</v>
      </c>
      <c r="I16" s="109">
        <f t="shared" si="0"/>
        <v>0</v>
      </c>
      <c r="J16" s="109">
        <f t="shared" si="0"/>
        <v>0</v>
      </c>
      <c r="K16" s="109">
        <f t="shared" si="0"/>
        <v>0</v>
      </c>
      <c r="L16" s="109">
        <f t="shared" si="0"/>
        <v>0</v>
      </c>
      <c r="M16" s="109">
        <f t="shared" si="0"/>
        <v>195272.22</v>
      </c>
    </row>
    <row r="17" spans="1:13" ht="13.5" thickBot="1">
      <c r="A17" s="66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7"/>
      <c r="M17" s="67"/>
    </row>
    <row r="18" spans="1:14" ht="13.5" thickBot="1">
      <c r="A18" s="105" t="s">
        <v>40</v>
      </c>
      <c r="B18" s="106">
        <f aca="true" t="shared" si="1" ref="B18:M18">B12+B16</f>
        <v>159007.93</v>
      </c>
      <c r="C18" s="106">
        <f t="shared" si="1"/>
        <v>36264.29</v>
      </c>
      <c r="D18" s="106">
        <f t="shared" si="1"/>
        <v>0</v>
      </c>
      <c r="E18" s="106">
        <f t="shared" si="1"/>
        <v>0</v>
      </c>
      <c r="F18" s="106">
        <f t="shared" si="1"/>
        <v>0</v>
      </c>
      <c r="G18" s="106">
        <f t="shared" si="1"/>
        <v>0</v>
      </c>
      <c r="H18" s="106">
        <f t="shared" si="1"/>
        <v>0</v>
      </c>
      <c r="I18" s="106">
        <f t="shared" si="1"/>
        <v>0</v>
      </c>
      <c r="J18" s="106">
        <f t="shared" si="1"/>
        <v>0</v>
      </c>
      <c r="K18" s="106">
        <f t="shared" si="1"/>
        <v>0</v>
      </c>
      <c r="L18" s="106">
        <f t="shared" si="1"/>
        <v>0</v>
      </c>
      <c r="M18" s="108">
        <f t="shared" si="1"/>
        <v>195272.22</v>
      </c>
      <c r="N18" s="48"/>
    </row>
    <row r="19" spans="1:13" ht="12.75">
      <c r="A19" s="66"/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7"/>
    </row>
    <row r="20" spans="1:13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</sheetData>
  <sheetProtection/>
  <mergeCells count="11">
    <mergeCell ref="A1:D1"/>
    <mergeCell ref="L1:M1"/>
    <mergeCell ref="A2:D2"/>
    <mergeCell ref="L3:M3"/>
    <mergeCell ref="B5:C5"/>
    <mergeCell ref="F5:K5"/>
    <mergeCell ref="F6:K6"/>
    <mergeCell ref="A7:D7"/>
    <mergeCell ref="A9:A10"/>
    <mergeCell ref="B9:L9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3"/>
  <sheetViews>
    <sheetView zoomScale="130" zoomScaleNormal="130" zoomScalePageLayoutView="0" workbookViewId="0" topLeftCell="A1">
      <selection activeCell="L12" sqref="L12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126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3.5" thickBot="1">
      <c r="A12" s="101" t="s">
        <v>46</v>
      </c>
      <c r="B12" s="102">
        <v>0</v>
      </c>
      <c r="C12" s="102">
        <v>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3">
        <f>SUM(B12:L12)</f>
        <v>0</v>
      </c>
    </row>
    <row r="13" spans="1:13" ht="14.25">
      <c r="A13" s="37" t="s">
        <v>76</v>
      </c>
      <c r="B13" s="55">
        <v>108627.11</v>
      </c>
      <c r="C13" s="38">
        <v>23829.34</v>
      </c>
      <c r="D13" s="38"/>
      <c r="E13" s="52"/>
      <c r="F13" s="52"/>
      <c r="G13" s="44"/>
      <c r="H13" s="44"/>
      <c r="I13" s="44"/>
      <c r="J13" s="44"/>
      <c r="K13" s="44"/>
      <c r="L13" s="44"/>
      <c r="M13" s="49">
        <f>SUM(B13:L13)</f>
        <v>132456.45</v>
      </c>
    </row>
    <row r="14" spans="1:13" ht="14.25">
      <c r="A14" s="37"/>
      <c r="B14" s="36"/>
      <c r="C14" s="36"/>
      <c r="D14" s="36"/>
      <c r="E14" s="43"/>
      <c r="F14" s="43"/>
      <c r="G14" s="43"/>
      <c r="H14" s="44"/>
      <c r="I14" s="43"/>
      <c r="J14" s="43"/>
      <c r="K14" s="43"/>
      <c r="L14" s="43"/>
      <c r="M14" s="49">
        <f>SUM(B14:L14)</f>
        <v>0</v>
      </c>
    </row>
    <row r="15" spans="1:13" ht="15" thickBot="1">
      <c r="A15" s="37"/>
      <c r="B15" s="261"/>
      <c r="C15" s="36"/>
      <c r="D15" s="36"/>
      <c r="E15" s="44"/>
      <c r="F15" s="44"/>
      <c r="G15" s="44"/>
      <c r="H15" s="44"/>
      <c r="I15" s="44"/>
      <c r="J15" s="44"/>
      <c r="K15" s="44"/>
      <c r="L15" s="21"/>
      <c r="M15" s="49">
        <f>SUM(B15:L15)</f>
        <v>0</v>
      </c>
    </row>
    <row r="16" spans="1:13" ht="13.5" thickBot="1">
      <c r="A16" s="104" t="s">
        <v>55</v>
      </c>
      <c r="B16" s="109">
        <f aca="true" t="shared" si="0" ref="B16:M16">SUM(B13:B15)</f>
        <v>108627.11</v>
      </c>
      <c r="C16" s="109">
        <f t="shared" si="0"/>
        <v>23829.34</v>
      </c>
      <c r="D16" s="109">
        <f t="shared" si="0"/>
        <v>0</v>
      </c>
      <c r="E16" s="109">
        <f t="shared" si="0"/>
        <v>0</v>
      </c>
      <c r="F16" s="109">
        <f t="shared" si="0"/>
        <v>0</v>
      </c>
      <c r="G16" s="109">
        <f t="shared" si="0"/>
        <v>0</v>
      </c>
      <c r="H16" s="109">
        <f t="shared" si="0"/>
        <v>0</v>
      </c>
      <c r="I16" s="109">
        <f t="shared" si="0"/>
        <v>0</v>
      </c>
      <c r="J16" s="109">
        <f t="shared" si="0"/>
        <v>0</v>
      </c>
      <c r="K16" s="109">
        <f t="shared" si="0"/>
        <v>0</v>
      </c>
      <c r="L16" s="109">
        <f t="shared" si="0"/>
        <v>0</v>
      </c>
      <c r="M16" s="109">
        <f t="shared" si="0"/>
        <v>132456.45</v>
      </c>
    </row>
    <row r="17" spans="1:13" ht="13.5" thickBot="1">
      <c r="A17" s="66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7"/>
      <c r="M17" s="67"/>
    </row>
    <row r="18" spans="1:14" ht="13.5" thickBot="1">
      <c r="A18" s="105" t="s">
        <v>40</v>
      </c>
      <c r="B18" s="106">
        <f aca="true" t="shared" si="1" ref="B18:M18">B12+B16</f>
        <v>108627.11</v>
      </c>
      <c r="C18" s="106">
        <f t="shared" si="1"/>
        <v>23829.34</v>
      </c>
      <c r="D18" s="106">
        <f t="shared" si="1"/>
        <v>0</v>
      </c>
      <c r="E18" s="106">
        <f t="shared" si="1"/>
        <v>0</v>
      </c>
      <c r="F18" s="106">
        <f t="shared" si="1"/>
        <v>0</v>
      </c>
      <c r="G18" s="106">
        <f t="shared" si="1"/>
        <v>0</v>
      </c>
      <c r="H18" s="106">
        <f t="shared" si="1"/>
        <v>0</v>
      </c>
      <c r="I18" s="106">
        <f t="shared" si="1"/>
        <v>0</v>
      </c>
      <c r="J18" s="106">
        <f t="shared" si="1"/>
        <v>0</v>
      </c>
      <c r="K18" s="106">
        <f t="shared" si="1"/>
        <v>0</v>
      </c>
      <c r="L18" s="106">
        <f t="shared" si="1"/>
        <v>0</v>
      </c>
      <c r="M18" s="108">
        <f t="shared" si="1"/>
        <v>132456.45</v>
      </c>
      <c r="N18" s="48"/>
    </row>
    <row r="19" spans="1:13" ht="12.75">
      <c r="A19" s="66"/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7"/>
    </row>
    <row r="20" spans="1:13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</sheetData>
  <sheetProtection/>
  <mergeCells count="11">
    <mergeCell ref="A1:D1"/>
    <mergeCell ref="L1:M1"/>
    <mergeCell ref="A2:D2"/>
    <mergeCell ref="L3:M3"/>
    <mergeCell ref="B5:C5"/>
    <mergeCell ref="F5:K5"/>
    <mergeCell ref="F6:K6"/>
    <mergeCell ref="A7:D7"/>
    <mergeCell ref="A9:A10"/>
    <mergeCell ref="B9:L9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30"/>
  <sheetViews>
    <sheetView zoomScale="130" zoomScaleNormal="130" zoomScalePageLayoutView="0" workbookViewId="0" topLeftCell="A7">
      <selection activeCell="M15" sqref="M15"/>
    </sheetView>
  </sheetViews>
  <sheetFormatPr defaultColWidth="9.00390625" defaultRowHeight="12.75"/>
  <cols>
    <col min="1" max="1" width="20.125" style="0" customWidth="1"/>
    <col min="2" max="3" width="12.875" style="0" customWidth="1"/>
    <col min="6" max="6" width="10.125" style="0" customWidth="1"/>
    <col min="8" max="8" width="7.375" style="0" customWidth="1"/>
    <col min="9" max="9" width="6.25390625" style="0" hidden="1" customWidth="1"/>
    <col min="10" max="10" width="7.625" style="0" hidden="1" customWidth="1"/>
    <col min="11" max="11" width="6.625" style="0" customWidth="1"/>
    <col min="13" max="13" width="9.00390625" style="0" customWidth="1"/>
    <col min="14" max="14" width="5.625" style="0" hidden="1" customWidth="1"/>
    <col min="15" max="15" width="11.00390625" style="0" customWidth="1"/>
    <col min="16" max="16" width="15.375" style="0" customWidth="1"/>
  </cols>
  <sheetData>
    <row r="1" spans="1:16" ht="15">
      <c r="A1" s="325" t="s">
        <v>160</v>
      </c>
      <c r="B1" s="325"/>
      <c r="C1" s="325"/>
      <c r="D1" s="325"/>
      <c r="E1" s="1"/>
      <c r="F1" s="1"/>
      <c r="G1" s="1"/>
      <c r="H1" s="2"/>
      <c r="I1" s="2"/>
      <c r="J1" s="1"/>
      <c r="K1" s="1"/>
      <c r="L1" s="3"/>
      <c r="M1" s="3"/>
      <c r="N1" s="1"/>
      <c r="O1" s="326"/>
      <c r="P1" s="326"/>
    </row>
    <row r="2" spans="1:16" ht="12.75">
      <c r="A2" s="338" t="s">
        <v>1</v>
      </c>
      <c r="B2" s="338"/>
      <c r="C2" s="338"/>
      <c r="D2" s="338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</row>
    <row r="3" spans="1:16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39"/>
      <c r="P3" s="339"/>
    </row>
    <row r="4" spans="1:16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3"/>
    </row>
    <row r="5" spans="1:16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333"/>
      <c r="M5" s="333"/>
      <c r="N5" s="13"/>
      <c r="O5" s="13"/>
      <c r="P5" s="3"/>
    </row>
    <row r="6" spans="1:16" ht="16.5" thickBot="1">
      <c r="A6" s="77"/>
      <c r="B6" s="78" t="s">
        <v>68</v>
      </c>
      <c r="C6" s="79">
        <v>1</v>
      </c>
      <c r="D6" s="80"/>
      <c r="E6" s="12"/>
      <c r="F6" s="334">
        <v>43101</v>
      </c>
      <c r="G6" s="335"/>
      <c r="H6" s="335"/>
      <c r="I6" s="335"/>
      <c r="J6" s="335"/>
      <c r="K6" s="335"/>
      <c r="L6" s="335"/>
      <c r="M6" s="336"/>
      <c r="N6" s="13"/>
      <c r="O6" s="13"/>
      <c r="P6" s="3"/>
    </row>
    <row r="7" spans="1:15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</row>
    <row r="8" spans="1:15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</row>
    <row r="9" spans="1:16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30" t="s">
        <v>9</v>
      </c>
    </row>
    <row r="10" spans="1:16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330"/>
    </row>
    <row r="11" spans="1:16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  <c r="M11" s="63">
        <v>13</v>
      </c>
      <c r="N11" s="63">
        <v>14</v>
      </c>
      <c r="O11" s="63">
        <v>16</v>
      </c>
      <c r="P11" s="63">
        <v>18</v>
      </c>
    </row>
    <row r="12" spans="1:16" ht="24" customHeight="1" thickBot="1">
      <c r="A12" s="99" t="s">
        <v>51</v>
      </c>
      <c r="B12" s="10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225">
        <f aca="true" t="shared" si="0" ref="P12:P23">SUM(B12:O12)</f>
        <v>0</v>
      </c>
    </row>
    <row r="13" spans="1:16" ht="12.75">
      <c r="A13" s="64" t="s">
        <v>76</v>
      </c>
      <c r="B13" s="34">
        <v>218718.36</v>
      </c>
      <c r="C13" s="21">
        <v>49823.71</v>
      </c>
      <c r="D13" s="21"/>
      <c r="E13" s="21"/>
      <c r="F13" s="65"/>
      <c r="G13" s="21"/>
      <c r="H13" s="21"/>
      <c r="I13" s="21"/>
      <c r="J13" s="21"/>
      <c r="K13" s="21"/>
      <c r="L13" s="21"/>
      <c r="M13" s="21"/>
      <c r="N13" s="21"/>
      <c r="O13" s="21"/>
      <c r="P13" s="189">
        <f t="shared" si="0"/>
        <v>268542.07</v>
      </c>
    </row>
    <row r="14" spans="1:16" ht="12.75">
      <c r="A14" s="221" t="s">
        <v>75</v>
      </c>
      <c r="B14" s="34"/>
      <c r="C14" s="21"/>
      <c r="D14" s="21"/>
      <c r="E14" s="21"/>
      <c r="F14" s="21"/>
      <c r="G14" s="21">
        <v>215.34</v>
      </c>
      <c r="H14" s="21"/>
      <c r="I14" s="21"/>
      <c r="J14" s="21"/>
      <c r="K14" s="21"/>
      <c r="L14" s="21"/>
      <c r="M14" s="21"/>
      <c r="N14" s="21"/>
      <c r="O14" s="21"/>
      <c r="P14" s="189">
        <f t="shared" si="0"/>
        <v>215.34</v>
      </c>
    </row>
    <row r="15" spans="1:16" ht="12.75">
      <c r="A15" s="33" t="s">
        <v>79</v>
      </c>
      <c r="B15" s="3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20280.07</v>
      </c>
      <c r="N15" s="21"/>
      <c r="O15" s="21"/>
      <c r="P15" s="189">
        <f t="shared" si="0"/>
        <v>20280.07</v>
      </c>
    </row>
    <row r="16" spans="1:16" ht="12.75">
      <c r="A16" s="221" t="s">
        <v>73</v>
      </c>
      <c r="B16" s="34"/>
      <c r="C16" s="21"/>
      <c r="D16" s="21"/>
      <c r="E16" s="21"/>
      <c r="F16" s="34"/>
      <c r="G16" s="241"/>
      <c r="H16" s="21"/>
      <c r="I16" s="21"/>
      <c r="J16" s="21"/>
      <c r="K16" s="21"/>
      <c r="L16" s="21"/>
      <c r="M16" s="21"/>
      <c r="N16" s="21"/>
      <c r="O16" s="21"/>
      <c r="P16" s="189">
        <f t="shared" si="0"/>
        <v>0</v>
      </c>
    </row>
    <row r="17" spans="1:16" ht="12.75">
      <c r="A17" s="33" t="s">
        <v>143</v>
      </c>
      <c r="B17" s="3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189">
        <f t="shared" si="0"/>
        <v>0</v>
      </c>
    </row>
    <row r="18" spans="1:16" ht="12.75">
      <c r="A18" s="33" t="s">
        <v>77</v>
      </c>
      <c r="B18" s="34"/>
      <c r="C18" s="21"/>
      <c r="D18" s="21"/>
      <c r="E18" s="21"/>
      <c r="F18" s="21"/>
      <c r="G18" s="21"/>
      <c r="H18" s="21"/>
      <c r="I18" s="21"/>
      <c r="J18" s="21"/>
      <c r="K18" s="21"/>
      <c r="L18" s="65"/>
      <c r="M18" s="65"/>
      <c r="N18" s="21"/>
      <c r="O18" s="21"/>
      <c r="P18" s="189">
        <f t="shared" si="0"/>
        <v>0</v>
      </c>
    </row>
    <row r="19" spans="1:16" ht="12.75">
      <c r="A19" s="33" t="s">
        <v>102</v>
      </c>
      <c r="B19" s="34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65"/>
      <c r="N19" s="21"/>
      <c r="O19" s="21"/>
      <c r="P19" s="189">
        <f t="shared" si="0"/>
        <v>0</v>
      </c>
    </row>
    <row r="20" spans="1:16" ht="12.75">
      <c r="A20" s="33" t="s">
        <v>78</v>
      </c>
      <c r="B20" s="34"/>
      <c r="C20" s="21"/>
      <c r="D20" s="21"/>
      <c r="E20" s="21"/>
      <c r="F20" s="21"/>
      <c r="G20" s="21"/>
      <c r="H20" s="21"/>
      <c r="I20" s="21"/>
      <c r="J20" s="21"/>
      <c r="K20" s="21"/>
      <c r="L20" s="229"/>
      <c r="M20" s="21"/>
      <c r="N20" s="21"/>
      <c r="O20" s="21"/>
      <c r="P20" s="189">
        <f t="shared" si="0"/>
        <v>0</v>
      </c>
    </row>
    <row r="21" spans="1:16" ht="12.75">
      <c r="A21" s="221" t="s">
        <v>145</v>
      </c>
      <c r="B21" s="22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65"/>
      <c r="P21" s="189">
        <f t="shared" si="0"/>
        <v>0</v>
      </c>
    </row>
    <row r="22" spans="1:16" ht="12.75">
      <c r="A22" s="221" t="s">
        <v>153</v>
      </c>
      <c r="B22" s="22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89">
        <f t="shared" si="0"/>
        <v>0</v>
      </c>
    </row>
    <row r="23" spans="1:16" ht="13.5" thickBot="1">
      <c r="A23" s="33" t="s">
        <v>138</v>
      </c>
      <c r="B23" s="22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89">
        <f t="shared" si="0"/>
        <v>0</v>
      </c>
    </row>
    <row r="24" spans="1:16" ht="12.75">
      <c r="A24" s="83"/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6"/>
    </row>
    <row r="25" spans="1:16" ht="13.5" thickBot="1">
      <c r="A25" s="87" t="s">
        <v>55</v>
      </c>
      <c r="B25" s="88">
        <f aca="true" t="shared" si="1" ref="B25:P25">SUM(B13:B24)</f>
        <v>218718.36</v>
      </c>
      <c r="C25" s="89">
        <f t="shared" si="1"/>
        <v>49823.71</v>
      </c>
      <c r="D25" s="89">
        <f t="shared" si="1"/>
        <v>0</v>
      </c>
      <c r="E25" s="89">
        <f t="shared" si="1"/>
        <v>0</v>
      </c>
      <c r="F25" s="89">
        <f t="shared" si="1"/>
        <v>0</v>
      </c>
      <c r="G25" s="89">
        <f t="shared" si="1"/>
        <v>215.34</v>
      </c>
      <c r="H25" s="89">
        <f t="shared" si="1"/>
        <v>0</v>
      </c>
      <c r="I25" s="89">
        <f t="shared" si="1"/>
        <v>0</v>
      </c>
      <c r="J25" s="89">
        <f t="shared" si="1"/>
        <v>0</v>
      </c>
      <c r="K25" s="89">
        <f t="shared" si="1"/>
        <v>0</v>
      </c>
      <c r="L25" s="89">
        <f t="shared" si="1"/>
        <v>0</v>
      </c>
      <c r="M25" s="89">
        <f t="shared" si="1"/>
        <v>20280.07</v>
      </c>
      <c r="N25" s="89">
        <f t="shared" si="1"/>
        <v>0</v>
      </c>
      <c r="O25" s="89">
        <f t="shared" si="1"/>
        <v>0</v>
      </c>
      <c r="P25" s="90">
        <f t="shared" si="1"/>
        <v>289037.48000000004</v>
      </c>
    </row>
    <row r="26" spans="1:16" ht="12.75">
      <c r="A26" s="91" t="s">
        <v>40</v>
      </c>
      <c r="B26" s="96">
        <f aca="true" t="shared" si="2" ref="B26:P26">B12+B25</f>
        <v>218718.36</v>
      </c>
      <c r="C26" s="96">
        <f t="shared" si="2"/>
        <v>49823.71</v>
      </c>
      <c r="D26" s="97">
        <f t="shared" si="2"/>
        <v>0</v>
      </c>
      <c r="E26" s="97">
        <f t="shared" si="2"/>
        <v>0</v>
      </c>
      <c r="F26" s="97">
        <f t="shared" si="2"/>
        <v>0</v>
      </c>
      <c r="G26" s="97">
        <f t="shared" si="2"/>
        <v>215.34</v>
      </c>
      <c r="H26" s="97">
        <f t="shared" si="2"/>
        <v>0</v>
      </c>
      <c r="I26" s="97">
        <f t="shared" si="2"/>
        <v>0</v>
      </c>
      <c r="J26" s="97">
        <f t="shared" si="2"/>
        <v>0</v>
      </c>
      <c r="K26" s="97">
        <f t="shared" si="2"/>
        <v>0</v>
      </c>
      <c r="L26" s="97">
        <f t="shared" si="2"/>
        <v>0</v>
      </c>
      <c r="M26" s="97">
        <f t="shared" si="2"/>
        <v>20280.07</v>
      </c>
      <c r="N26" s="97">
        <f t="shared" si="2"/>
        <v>0</v>
      </c>
      <c r="O26" s="97">
        <f t="shared" si="2"/>
        <v>0</v>
      </c>
      <c r="P26" s="98">
        <f t="shared" si="2"/>
        <v>289037.48000000004</v>
      </c>
    </row>
    <row r="27" spans="1:16" ht="13.5" thickBot="1">
      <c r="A27" s="92"/>
      <c r="B27" s="93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5"/>
    </row>
    <row r="28" spans="1:16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</sheetData>
  <sheetProtection/>
  <mergeCells count="11">
    <mergeCell ref="A1:D1"/>
    <mergeCell ref="O1:P1"/>
    <mergeCell ref="A2:D2"/>
    <mergeCell ref="O3:P3"/>
    <mergeCell ref="A9:A10"/>
    <mergeCell ref="B9:O9"/>
    <mergeCell ref="P9:P10"/>
    <mergeCell ref="B5:C5"/>
    <mergeCell ref="F5:M5"/>
    <mergeCell ref="F6:M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3"/>
  <sheetViews>
    <sheetView zoomScale="130" zoomScaleNormal="130" zoomScalePageLayoutView="0" workbookViewId="0" topLeftCell="A1">
      <selection activeCell="L12" sqref="L12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3"/>
      <c r="K1" s="3"/>
      <c r="L1" s="326"/>
      <c r="M1" s="326"/>
    </row>
    <row r="2" spans="1:13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39"/>
      <c r="M3" s="339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13"/>
      <c r="M5" s="3"/>
    </row>
    <row r="6" spans="1:13" ht="16.5" thickBot="1">
      <c r="A6" s="77"/>
      <c r="B6" s="78" t="s">
        <v>127</v>
      </c>
      <c r="C6" s="80"/>
      <c r="D6" s="12"/>
      <c r="E6" s="12"/>
      <c r="F6" s="334">
        <v>43101</v>
      </c>
      <c r="G6" s="335"/>
      <c r="H6" s="335"/>
      <c r="I6" s="335"/>
      <c r="J6" s="335"/>
      <c r="K6" s="336"/>
      <c r="L6" s="13"/>
      <c r="M6" s="3"/>
    </row>
    <row r="7" spans="1:12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30" t="s">
        <v>9</v>
      </c>
    </row>
    <row r="10" spans="1:1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330"/>
    </row>
    <row r="11" spans="1:13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11</v>
      </c>
      <c r="J11" s="63">
        <v>12</v>
      </c>
      <c r="K11" s="63">
        <v>13</v>
      </c>
      <c r="L11" s="63">
        <v>16</v>
      </c>
      <c r="M11" s="63">
        <v>18</v>
      </c>
    </row>
    <row r="12" spans="1:13" ht="13.5" thickBot="1">
      <c r="A12" s="101" t="s">
        <v>46</v>
      </c>
      <c r="B12" s="102">
        <v>0</v>
      </c>
      <c r="C12" s="102">
        <v>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3">
        <f>SUM(B12:L12)</f>
        <v>0</v>
      </c>
    </row>
    <row r="13" spans="1:13" ht="14.25">
      <c r="A13" s="37" t="s">
        <v>76</v>
      </c>
      <c r="B13" s="55">
        <v>96428.04</v>
      </c>
      <c r="C13" s="38">
        <v>21376.94</v>
      </c>
      <c r="D13" s="38"/>
      <c r="E13" s="52"/>
      <c r="F13" s="52"/>
      <c r="G13" s="44"/>
      <c r="H13" s="44"/>
      <c r="I13" s="44"/>
      <c r="J13" s="44"/>
      <c r="K13" s="44"/>
      <c r="L13" s="44"/>
      <c r="M13" s="49">
        <f>SUM(B13:L13)</f>
        <v>117804.98</v>
      </c>
    </row>
    <row r="14" spans="1:13" ht="14.25">
      <c r="A14" s="37"/>
      <c r="B14" s="36"/>
      <c r="C14" s="36"/>
      <c r="D14" s="36"/>
      <c r="E14" s="43"/>
      <c r="F14" s="43"/>
      <c r="G14" s="43"/>
      <c r="H14" s="44"/>
      <c r="I14" s="43"/>
      <c r="J14" s="43"/>
      <c r="K14" s="43"/>
      <c r="L14" s="43"/>
      <c r="M14" s="49">
        <f>SUM(B14:L14)</f>
        <v>0</v>
      </c>
    </row>
    <row r="15" spans="1:13" ht="15" thickBot="1">
      <c r="A15" s="37"/>
      <c r="B15" s="261"/>
      <c r="C15" s="36"/>
      <c r="D15" s="36"/>
      <c r="E15" s="44"/>
      <c r="F15" s="44"/>
      <c r="G15" s="44"/>
      <c r="H15" s="44"/>
      <c r="I15" s="44"/>
      <c r="J15" s="44"/>
      <c r="K15" s="44"/>
      <c r="L15" s="21"/>
      <c r="M15" s="49">
        <f>SUM(B15:L15)</f>
        <v>0</v>
      </c>
    </row>
    <row r="16" spans="1:13" ht="13.5" thickBot="1">
      <c r="A16" s="104" t="s">
        <v>55</v>
      </c>
      <c r="B16" s="109">
        <f aca="true" t="shared" si="0" ref="B16:M16">SUM(B13:B15)</f>
        <v>96428.04</v>
      </c>
      <c r="C16" s="109">
        <f t="shared" si="0"/>
        <v>21376.94</v>
      </c>
      <c r="D16" s="109">
        <f t="shared" si="0"/>
        <v>0</v>
      </c>
      <c r="E16" s="109">
        <f t="shared" si="0"/>
        <v>0</v>
      </c>
      <c r="F16" s="109">
        <f t="shared" si="0"/>
        <v>0</v>
      </c>
      <c r="G16" s="109">
        <f t="shared" si="0"/>
        <v>0</v>
      </c>
      <c r="H16" s="109">
        <f t="shared" si="0"/>
        <v>0</v>
      </c>
      <c r="I16" s="109">
        <f t="shared" si="0"/>
        <v>0</v>
      </c>
      <c r="J16" s="109">
        <f t="shared" si="0"/>
        <v>0</v>
      </c>
      <c r="K16" s="109">
        <f t="shared" si="0"/>
        <v>0</v>
      </c>
      <c r="L16" s="109">
        <f t="shared" si="0"/>
        <v>0</v>
      </c>
      <c r="M16" s="109">
        <f t="shared" si="0"/>
        <v>117804.98</v>
      </c>
    </row>
    <row r="17" spans="1:13" ht="13.5" thickBot="1">
      <c r="A17" s="66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7"/>
      <c r="M17" s="67"/>
    </row>
    <row r="18" spans="1:14" ht="13.5" thickBot="1">
      <c r="A18" s="105" t="s">
        <v>40</v>
      </c>
      <c r="B18" s="106">
        <f aca="true" t="shared" si="1" ref="B18:M18">B12+B16</f>
        <v>96428.04</v>
      </c>
      <c r="C18" s="106">
        <f t="shared" si="1"/>
        <v>21376.94</v>
      </c>
      <c r="D18" s="106">
        <f t="shared" si="1"/>
        <v>0</v>
      </c>
      <c r="E18" s="106">
        <f t="shared" si="1"/>
        <v>0</v>
      </c>
      <c r="F18" s="106">
        <f t="shared" si="1"/>
        <v>0</v>
      </c>
      <c r="G18" s="106">
        <f t="shared" si="1"/>
        <v>0</v>
      </c>
      <c r="H18" s="106">
        <f t="shared" si="1"/>
        <v>0</v>
      </c>
      <c r="I18" s="106">
        <f t="shared" si="1"/>
        <v>0</v>
      </c>
      <c r="J18" s="106">
        <f t="shared" si="1"/>
        <v>0</v>
      </c>
      <c r="K18" s="106">
        <f t="shared" si="1"/>
        <v>0</v>
      </c>
      <c r="L18" s="106">
        <f t="shared" si="1"/>
        <v>0</v>
      </c>
      <c r="M18" s="108">
        <f t="shared" si="1"/>
        <v>117804.98</v>
      </c>
      <c r="N18" s="48"/>
    </row>
    <row r="19" spans="1:13" ht="12.75">
      <c r="A19" s="66"/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7"/>
    </row>
    <row r="20" spans="1:13" ht="12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</sheetData>
  <sheetProtection/>
  <mergeCells count="11">
    <mergeCell ref="A1:D1"/>
    <mergeCell ref="L1:M1"/>
    <mergeCell ref="A2:D2"/>
    <mergeCell ref="L3:M3"/>
    <mergeCell ref="B5:C5"/>
    <mergeCell ref="F5:K5"/>
    <mergeCell ref="F6:K6"/>
    <mergeCell ref="A7:D7"/>
    <mergeCell ref="A9:A10"/>
    <mergeCell ref="B9:L9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28"/>
  <sheetViews>
    <sheetView zoomScale="140" zoomScaleNormal="140" zoomScalePageLayoutView="0" workbookViewId="0" topLeftCell="A1">
      <selection activeCell="M15" sqref="M15"/>
    </sheetView>
  </sheetViews>
  <sheetFormatPr defaultColWidth="9.00390625" defaultRowHeight="12.75"/>
  <cols>
    <col min="1" max="1" width="12.25390625" style="0" customWidth="1"/>
    <col min="2" max="2" width="13.125" style="0" customWidth="1"/>
    <col min="3" max="3" width="12.625" style="0" customWidth="1"/>
    <col min="4" max="4" width="10.25390625" style="0" customWidth="1"/>
    <col min="5" max="5" width="0.12890625" style="0" customWidth="1"/>
    <col min="7" max="7" width="14.375" style="0" customWidth="1"/>
    <col min="9" max="9" width="5.625" style="0" hidden="1" customWidth="1"/>
    <col min="10" max="10" width="3.75390625" style="0" hidden="1" customWidth="1"/>
    <col min="13" max="13" width="10.75390625" style="0" customWidth="1"/>
    <col min="14" max="14" width="9.125" style="0" hidden="1" customWidth="1"/>
    <col min="15" max="15" width="11.125" style="0" customWidth="1"/>
    <col min="16" max="16" width="9.125" style="0" hidden="1" customWidth="1"/>
    <col min="17" max="17" width="12.625" style="0" customWidth="1"/>
  </cols>
  <sheetData>
    <row r="1" spans="1:17" ht="15">
      <c r="A1" s="325" t="s">
        <v>160</v>
      </c>
      <c r="B1" s="325"/>
      <c r="C1" s="325"/>
      <c r="D1" s="325"/>
      <c r="E1" s="1"/>
      <c r="F1" s="1"/>
      <c r="G1" s="1"/>
      <c r="H1" s="2"/>
      <c r="I1" s="2"/>
      <c r="J1" s="1"/>
      <c r="K1" s="1"/>
      <c r="L1" s="3"/>
      <c r="M1" s="3"/>
      <c r="N1" s="1"/>
      <c r="O1" s="326"/>
      <c r="P1" s="326"/>
      <c r="Q1" s="326"/>
    </row>
    <row r="2" spans="1:17" ht="12.75">
      <c r="A2" s="338" t="s">
        <v>1</v>
      </c>
      <c r="B2" s="338"/>
      <c r="C2" s="338"/>
      <c r="D2" s="338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39"/>
      <c r="P3" s="339"/>
      <c r="Q3" s="339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333"/>
      <c r="M5" s="333"/>
      <c r="N5" s="13"/>
      <c r="O5" s="13"/>
      <c r="P5" s="13"/>
      <c r="Q5" s="3"/>
    </row>
    <row r="6" spans="1:17" ht="16.5" thickBot="1">
      <c r="A6" s="77"/>
      <c r="B6" s="78" t="s">
        <v>30</v>
      </c>
      <c r="C6" s="80"/>
      <c r="D6" s="12"/>
      <c r="E6" s="12"/>
      <c r="F6" s="334">
        <v>43101</v>
      </c>
      <c r="G6" s="335"/>
      <c r="H6" s="335"/>
      <c r="I6" s="335"/>
      <c r="J6" s="335"/>
      <c r="K6" s="335"/>
      <c r="L6" s="335"/>
      <c r="M6" s="336"/>
      <c r="N6" s="13"/>
      <c r="O6" s="13"/>
      <c r="P6" s="13"/>
      <c r="Q6" s="3"/>
    </row>
    <row r="7" spans="1:16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30" t="s">
        <v>9</v>
      </c>
    </row>
    <row r="10" spans="1:17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 t="s">
        <v>44</v>
      </c>
      <c r="Q10" s="330"/>
    </row>
    <row r="11" spans="1:17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  <c r="M11" s="63">
        <v>13</v>
      </c>
      <c r="N11" s="63">
        <v>14</v>
      </c>
      <c r="O11" s="63">
        <v>16</v>
      </c>
      <c r="P11" s="63">
        <v>17</v>
      </c>
      <c r="Q11" s="63">
        <v>18</v>
      </c>
    </row>
    <row r="12" spans="1:17" ht="15.75" thickBot="1">
      <c r="A12" s="163" t="s">
        <v>49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/>
      <c r="Q12" s="165">
        <f>SUM(B12:P12)</f>
        <v>0</v>
      </c>
    </row>
    <row r="13" spans="1:17" ht="12.75">
      <c r="A13" s="42" t="s">
        <v>76</v>
      </c>
      <c r="B13" s="52">
        <v>105548.05</v>
      </c>
      <c r="C13" s="44">
        <v>23829.07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49">
        <f>SUM(B13:P13)</f>
        <v>129377.12</v>
      </c>
    </row>
    <row r="14" spans="1:17" ht="12.75">
      <c r="A14" s="42" t="s">
        <v>75</v>
      </c>
      <c r="B14" s="43"/>
      <c r="C14" s="44"/>
      <c r="D14" s="44"/>
      <c r="E14" s="43"/>
      <c r="F14" s="43"/>
      <c r="G14" s="43">
        <v>183.88</v>
      </c>
      <c r="H14" s="43"/>
      <c r="I14" s="43"/>
      <c r="J14" s="43"/>
      <c r="K14" s="43"/>
      <c r="L14" s="43"/>
      <c r="M14" s="43"/>
      <c r="N14" s="43"/>
      <c r="O14" s="43"/>
      <c r="P14" s="43"/>
      <c r="Q14" s="49">
        <f aca="true" t="shared" si="0" ref="Q14:Q23">SUM(B14:P14)</f>
        <v>183.88</v>
      </c>
    </row>
    <row r="15" spans="1:17" ht="12.75">
      <c r="A15" s="59" t="s">
        <v>77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>
        <v>4632.53</v>
      </c>
      <c r="N15" s="44"/>
      <c r="O15" s="44"/>
      <c r="P15" s="44"/>
      <c r="Q15" s="49">
        <f t="shared" si="0"/>
        <v>4632.53</v>
      </c>
    </row>
    <row r="16" spans="1:17" ht="12.75">
      <c r="A16" s="42" t="s">
        <v>87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9">
        <f t="shared" si="0"/>
        <v>0</v>
      </c>
    </row>
    <row r="17" spans="1:17" ht="12.75">
      <c r="A17" s="42" t="s">
        <v>86</v>
      </c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9">
        <f t="shared" si="0"/>
        <v>0</v>
      </c>
    </row>
    <row r="18" spans="1:17" ht="12.75">
      <c r="A18" s="42" t="s">
        <v>93</v>
      </c>
      <c r="B18" s="43"/>
      <c r="C18" s="44"/>
      <c r="D18" s="44"/>
      <c r="E18" s="44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9">
        <f t="shared" si="0"/>
        <v>0</v>
      </c>
    </row>
    <row r="19" spans="1:17" ht="12.75">
      <c r="A19" s="271" t="s">
        <v>150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9">
        <f t="shared" si="0"/>
        <v>0</v>
      </c>
    </row>
    <row r="20" spans="1:17" ht="12.75">
      <c r="A20" s="268" t="s">
        <v>90</v>
      </c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9">
        <f t="shared" si="0"/>
        <v>0</v>
      </c>
    </row>
    <row r="21" spans="1:17" ht="12.75">
      <c r="A21" s="223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9">
        <f t="shared" si="0"/>
        <v>0</v>
      </c>
    </row>
    <row r="22" spans="1:17" ht="12.75">
      <c r="A22" s="222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9">
        <f t="shared" si="0"/>
        <v>0</v>
      </c>
    </row>
    <row r="23" spans="1:17" ht="13.5" thickBot="1">
      <c r="A23" s="222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9">
        <f t="shared" si="0"/>
        <v>0</v>
      </c>
    </row>
    <row r="24" spans="1:17" ht="15" thickBot="1">
      <c r="A24" s="148" t="s">
        <v>55</v>
      </c>
      <c r="B24" s="149">
        <f aca="true" t="shared" si="1" ref="B24:N24">SUM(B13:B23)</f>
        <v>105548.05</v>
      </c>
      <c r="C24" s="149">
        <f t="shared" si="1"/>
        <v>23829.07</v>
      </c>
      <c r="D24" s="149">
        <f t="shared" si="1"/>
        <v>0</v>
      </c>
      <c r="E24" s="149">
        <f t="shared" si="1"/>
        <v>0</v>
      </c>
      <c r="F24" s="149">
        <f t="shared" si="1"/>
        <v>0</v>
      </c>
      <c r="G24" s="149">
        <f t="shared" si="1"/>
        <v>183.88</v>
      </c>
      <c r="H24" s="149">
        <f t="shared" si="1"/>
        <v>0</v>
      </c>
      <c r="I24" s="149">
        <f t="shared" si="1"/>
        <v>0</v>
      </c>
      <c r="J24" s="149">
        <f t="shared" si="1"/>
        <v>0</v>
      </c>
      <c r="K24" s="149">
        <f t="shared" si="1"/>
        <v>0</v>
      </c>
      <c r="L24" s="149">
        <f t="shared" si="1"/>
        <v>0</v>
      </c>
      <c r="M24" s="149">
        <f t="shared" si="1"/>
        <v>4632.53</v>
      </c>
      <c r="N24" s="149">
        <f t="shared" si="1"/>
        <v>0</v>
      </c>
      <c r="O24" s="149">
        <f>SUM(O15:O23)</f>
        <v>0</v>
      </c>
      <c r="P24" s="149">
        <f>SUM(P15:P23)</f>
        <v>0</v>
      </c>
      <c r="Q24" s="149">
        <f>SUM(Q13:Q23)</f>
        <v>134193.53</v>
      </c>
    </row>
    <row r="25" spans="1:17" ht="15">
      <c r="A25" s="196" t="s">
        <v>10</v>
      </c>
      <c r="B25" s="197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9"/>
    </row>
    <row r="26" spans="1:17" ht="15.75" thickBot="1">
      <c r="A26" s="200"/>
      <c r="B26" s="201">
        <f aca="true" t="shared" si="2" ref="B26:M26">B12+B24</f>
        <v>105548.05</v>
      </c>
      <c r="C26" s="202">
        <f t="shared" si="2"/>
        <v>23829.07</v>
      </c>
      <c r="D26" s="202">
        <f t="shared" si="2"/>
        <v>0</v>
      </c>
      <c r="E26" s="202">
        <f t="shared" si="2"/>
        <v>0</v>
      </c>
      <c r="F26" s="202">
        <f t="shared" si="2"/>
        <v>0</v>
      </c>
      <c r="G26" s="202">
        <f t="shared" si="2"/>
        <v>183.88</v>
      </c>
      <c r="H26" s="202">
        <f t="shared" si="2"/>
        <v>0</v>
      </c>
      <c r="I26" s="202">
        <f t="shared" si="2"/>
        <v>0</v>
      </c>
      <c r="J26" s="202">
        <f t="shared" si="2"/>
        <v>0</v>
      </c>
      <c r="K26" s="202">
        <f t="shared" si="2"/>
        <v>0</v>
      </c>
      <c r="L26" s="202">
        <f t="shared" si="2"/>
        <v>0</v>
      </c>
      <c r="M26" s="202">
        <f t="shared" si="2"/>
        <v>4632.53</v>
      </c>
      <c r="N26" s="202"/>
      <c r="O26" s="202">
        <f>O12+O24</f>
        <v>0</v>
      </c>
      <c r="P26" s="202"/>
      <c r="Q26" s="203">
        <f>Q12+Q24</f>
        <v>134193.53</v>
      </c>
    </row>
    <row r="27" spans="1:17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5">
      <c r="A28" s="325" t="s">
        <v>0</v>
      </c>
      <c r="B28" s="325"/>
      <c r="C28" s="325"/>
      <c r="D28" s="325"/>
      <c r="E28" s="1"/>
      <c r="F28" s="1"/>
      <c r="G28" s="1"/>
      <c r="H28" s="2"/>
      <c r="I28" s="2"/>
      <c r="J28" s="1"/>
      <c r="K28" s="1"/>
      <c r="L28" s="3"/>
      <c r="M28" s="3"/>
      <c r="N28" s="1"/>
      <c r="O28" s="326"/>
      <c r="P28" s="326"/>
      <c r="Q28" s="326"/>
    </row>
    <row r="36" ht="12.75" customHeight="1"/>
    <row r="37" ht="12.75" customHeight="1"/>
    <row r="79" ht="12.75" customHeight="1"/>
    <row r="80" ht="12.75" customHeight="1"/>
    <row r="122" ht="12.75" customHeight="1"/>
    <row r="123" ht="12.75" customHeight="1"/>
    <row r="165" ht="12.75" customHeight="1"/>
    <row r="166" ht="12.75" customHeight="1"/>
    <row r="208" ht="12.75" customHeight="1"/>
    <row r="209" ht="12.75" customHeight="1"/>
  </sheetData>
  <sheetProtection/>
  <mergeCells count="13">
    <mergeCell ref="A1:D1"/>
    <mergeCell ref="O1:Q1"/>
    <mergeCell ref="A2:D2"/>
    <mergeCell ref="O3:Q3"/>
    <mergeCell ref="B5:C5"/>
    <mergeCell ref="F5:M5"/>
    <mergeCell ref="F6:M6"/>
    <mergeCell ref="A7:D7"/>
    <mergeCell ref="A28:D28"/>
    <mergeCell ref="O28:Q28"/>
    <mergeCell ref="A9:A10"/>
    <mergeCell ref="B9:P9"/>
    <mergeCell ref="Q9:Q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22"/>
  <sheetViews>
    <sheetView zoomScale="140" zoomScaleNormal="140" zoomScalePageLayoutView="0" workbookViewId="0" topLeftCell="A1">
      <selection activeCell="B13" sqref="B13:C13"/>
    </sheetView>
  </sheetViews>
  <sheetFormatPr defaultColWidth="9.00390625" defaultRowHeight="12.75"/>
  <cols>
    <col min="1" max="1" width="15.875" style="0" customWidth="1"/>
    <col min="2" max="2" width="11.875" style="0" customWidth="1"/>
    <col min="3" max="3" width="12.125" style="0" customWidth="1"/>
    <col min="4" max="4" width="9.375" style="0" customWidth="1"/>
    <col min="5" max="5" width="10.75390625" style="0" hidden="1" customWidth="1"/>
    <col min="6" max="6" width="11.875" style="0" customWidth="1"/>
    <col min="8" max="8" width="8.75390625" style="0" customWidth="1"/>
    <col min="9" max="9" width="5.125" style="0" hidden="1" customWidth="1"/>
    <col min="10" max="10" width="2.375" style="0" hidden="1" customWidth="1"/>
    <col min="11" max="11" width="9.125" style="0" hidden="1" customWidth="1"/>
    <col min="14" max="14" width="6.75390625" style="0" hidden="1" customWidth="1"/>
    <col min="16" max="16" width="7.25390625" style="0" customWidth="1"/>
    <col min="17" max="17" width="12.25390625" style="0" customWidth="1"/>
  </cols>
  <sheetData>
    <row r="1" spans="1:17" ht="15">
      <c r="A1" s="325" t="s">
        <v>160</v>
      </c>
      <c r="B1" s="325"/>
      <c r="C1" s="325"/>
      <c r="D1" s="325"/>
      <c r="E1" s="1"/>
      <c r="F1" s="1"/>
      <c r="G1" s="1"/>
      <c r="H1" s="2"/>
      <c r="I1" s="2"/>
      <c r="J1" s="1"/>
      <c r="K1" s="1"/>
      <c r="L1" s="3"/>
      <c r="M1" s="3"/>
      <c r="N1" s="1"/>
      <c r="O1" s="326"/>
      <c r="P1" s="326"/>
      <c r="Q1" s="326"/>
    </row>
    <row r="2" spans="1:17" ht="12.75">
      <c r="A2" s="338" t="s">
        <v>1</v>
      </c>
      <c r="B2" s="338"/>
      <c r="C2" s="338"/>
      <c r="D2" s="338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39"/>
      <c r="P3" s="339"/>
      <c r="Q3" s="339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333"/>
      <c r="M5" s="333"/>
      <c r="N5" s="13"/>
      <c r="O5" s="13"/>
      <c r="P5" s="13"/>
      <c r="Q5" s="3"/>
    </row>
    <row r="6" spans="1:17" ht="16.5" thickBot="1">
      <c r="A6" s="205" t="s">
        <v>31</v>
      </c>
      <c r="B6" s="78"/>
      <c r="C6" s="79"/>
      <c r="D6" s="80"/>
      <c r="E6" s="12"/>
      <c r="F6" s="334">
        <v>43101</v>
      </c>
      <c r="G6" s="335"/>
      <c r="H6" s="335"/>
      <c r="I6" s="335"/>
      <c r="J6" s="335"/>
      <c r="K6" s="335"/>
      <c r="L6" s="335"/>
      <c r="M6" s="336"/>
      <c r="N6" s="13"/>
      <c r="O6" s="13"/>
      <c r="P6" s="13"/>
      <c r="Q6" s="3"/>
    </row>
    <row r="7" spans="1:16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30" t="s">
        <v>9</v>
      </c>
    </row>
    <row r="10" spans="1:17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2250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 t="s">
        <v>44</v>
      </c>
      <c r="Q10" s="330"/>
    </row>
    <row r="11" spans="1:17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  <c r="M11" s="63">
        <v>13</v>
      </c>
      <c r="N11" s="63">
        <v>14</v>
      </c>
      <c r="O11" s="63">
        <v>16</v>
      </c>
      <c r="P11" s="63">
        <v>17</v>
      </c>
      <c r="Q11" s="63">
        <v>18</v>
      </c>
    </row>
    <row r="12" spans="1:17" ht="15.75" thickBot="1">
      <c r="A12" s="163" t="s">
        <v>49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/>
      <c r="Q12" s="165">
        <f>SUM(B12:P12)</f>
        <v>0</v>
      </c>
    </row>
    <row r="13" spans="1:17" ht="12.75">
      <c r="A13" s="218" t="s">
        <v>76</v>
      </c>
      <c r="B13" s="43">
        <v>41659.88</v>
      </c>
      <c r="C13" s="44">
        <v>10952.61</v>
      </c>
      <c r="D13" s="52"/>
      <c r="E13" s="52"/>
      <c r="F13" s="52"/>
      <c r="G13" s="175"/>
      <c r="H13" s="52"/>
      <c r="I13" s="52"/>
      <c r="J13" s="52"/>
      <c r="K13" s="52"/>
      <c r="L13" s="52"/>
      <c r="M13" s="52"/>
      <c r="N13" s="52"/>
      <c r="O13" s="52"/>
      <c r="P13" s="52"/>
      <c r="Q13" s="49">
        <f>SUM(B13:P13)</f>
        <v>52612.49</v>
      </c>
    </row>
    <row r="14" spans="1:17" ht="12.75">
      <c r="A14" s="42" t="s">
        <v>149</v>
      </c>
      <c r="B14" s="43"/>
      <c r="C14" s="44"/>
      <c r="D14" s="44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9">
        <f aca="true" t="shared" si="0" ref="Q14:Q19">SUM(B14:P14)</f>
        <v>0</v>
      </c>
    </row>
    <row r="15" spans="1:17" ht="12.75">
      <c r="A15" s="42" t="s">
        <v>90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9">
        <f t="shared" si="0"/>
        <v>0</v>
      </c>
    </row>
    <row r="16" spans="1:17" ht="12.75">
      <c r="A16" s="4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9">
        <f t="shared" si="0"/>
        <v>0</v>
      </c>
    </row>
    <row r="17" spans="1:17" ht="12.75">
      <c r="A17" s="227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9">
        <f t="shared" si="0"/>
        <v>0</v>
      </c>
    </row>
    <row r="18" spans="1:17" ht="12.75">
      <c r="A18" s="223"/>
      <c r="B18" s="43"/>
      <c r="C18" s="44"/>
      <c r="D18" s="44"/>
      <c r="E18" s="44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9">
        <f t="shared" si="0"/>
        <v>0</v>
      </c>
    </row>
    <row r="19" spans="1:17" ht="13.5" thickBot="1">
      <c r="A19" s="223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9">
        <f t="shared" si="0"/>
        <v>0</v>
      </c>
    </row>
    <row r="20" spans="1:17" ht="15" thickBot="1">
      <c r="A20" s="148" t="s">
        <v>55</v>
      </c>
      <c r="B20" s="149">
        <f aca="true" t="shared" si="1" ref="B20:Q20">SUM(B13:B19)</f>
        <v>41659.88</v>
      </c>
      <c r="C20" s="149">
        <f t="shared" si="1"/>
        <v>10952.61</v>
      </c>
      <c r="D20" s="149">
        <f t="shared" si="1"/>
        <v>0</v>
      </c>
      <c r="E20" s="149">
        <f t="shared" si="1"/>
        <v>0</v>
      </c>
      <c r="F20" s="149">
        <f t="shared" si="1"/>
        <v>0</v>
      </c>
      <c r="G20" s="297">
        <f t="shared" si="1"/>
        <v>0</v>
      </c>
      <c r="H20" s="149">
        <f t="shared" si="1"/>
        <v>0</v>
      </c>
      <c r="I20" s="149">
        <f t="shared" si="1"/>
        <v>0</v>
      </c>
      <c r="J20" s="149">
        <f t="shared" si="1"/>
        <v>0</v>
      </c>
      <c r="K20" s="149">
        <f t="shared" si="1"/>
        <v>0</v>
      </c>
      <c r="L20" s="149">
        <f t="shared" si="1"/>
        <v>0</v>
      </c>
      <c r="M20" s="149">
        <f t="shared" si="1"/>
        <v>0</v>
      </c>
      <c r="N20" s="149">
        <f t="shared" si="1"/>
        <v>0</v>
      </c>
      <c r="O20" s="149">
        <f t="shared" si="1"/>
        <v>0</v>
      </c>
      <c r="P20" s="149">
        <f t="shared" si="1"/>
        <v>0</v>
      </c>
      <c r="Q20" s="149">
        <f t="shared" si="1"/>
        <v>52612.49</v>
      </c>
    </row>
    <row r="21" spans="1:17" ht="15">
      <c r="A21" s="196" t="s">
        <v>10</v>
      </c>
      <c r="B21" s="197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9"/>
    </row>
    <row r="22" spans="1:17" ht="15.75" thickBot="1">
      <c r="A22" s="200"/>
      <c r="B22" s="201">
        <f aca="true" t="shared" si="2" ref="B22:Q22">B12+B20</f>
        <v>41659.88</v>
      </c>
      <c r="C22" s="201">
        <f t="shared" si="2"/>
        <v>10952.61</v>
      </c>
      <c r="D22" s="201">
        <f t="shared" si="2"/>
        <v>0</v>
      </c>
      <c r="E22" s="201">
        <f t="shared" si="2"/>
        <v>0</v>
      </c>
      <c r="F22" s="201">
        <f t="shared" si="2"/>
        <v>0</v>
      </c>
      <c r="G22" s="298">
        <f t="shared" si="2"/>
        <v>0</v>
      </c>
      <c r="H22" s="201">
        <f t="shared" si="2"/>
        <v>0</v>
      </c>
      <c r="I22" s="201">
        <f t="shared" si="2"/>
        <v>0</v>
      </c>
      <c r="J22" s="201">
        <f t="shared" si="2"/>
        <v>0</v>
      </c>
      <c r="K22" s="201">
        <f t="shared" si="2"/>
        <v>0</v>
      </c>
      <c r="L22" s="201">
        <f t="shared" si="2"/>
        <v>0</v>
      </c>
      <c r="M22" s="201">
        <f t="shared" si="2"/>
        <v>0</v>
      </c>
      <c r="N22" s="201">
        <f t="shared" si="2"/>
        <v>0</v>
      </c>
      <c r="O22" s="201">
        <f t="shared" si="2"/>
        <v>0</v>
      </c>
      <c r="P22" s="201">
        <f t="shared" si="2"/>
        <v>0</v>
      </c>
      <c r="Q22" s="201">
        <f t="shared" si="2"/>
        <v>52612.49</v>
      </c>
    </row>
  </sheetData>
  <sheetProtection/>
  <mergeCells count="11">
    <mergeCell ref="A1:D1"/>
    <mergeCell ref="O1:Q1"/>
    <mergeCell ref="A2:D2"/>
    <mergeCell ref="O3:Q3"/>
    <mergeCell ref="A9:A10"/>
    <mergeCell ref="B9:P9"/>
    <mergeCell ref="Q9:Q10"/>
    <mergeCell ref="B5:C5"/>
    <mergeCell ref="F5:M5"/>
    <mergeCell ref="F6:M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24"/>
  <sheetViews>
    <sheetView zoomScale="140" zoomScaleNormal="140" zoomScalePageLayoutView="0" workbookViewId="0" topLeftCell="A4">
      <selection activeCell="G14" sqref="G14"/>
    </sheetView>
  </sheetViews>
  <sheetFormatPr defaultColWidth="9.00390625" defaultRowHeight="12.75"/>
  <cols>
    <col min="1" max="1" width="15.00390625" style="0" customWidth="1"/>
    <col min="2" max="2" width="13.25390625" style="0" customWidth="1"/>
    <col min="3" max="3" width="12.00390625" style="0" customWidth="1"/>
    <col min="4" max="4" width="5.375" style="0" customWidth="1"/>
    <col min="5" max="5" width="3.25390625" style="0" customWidth="1"/>
    <col min="6" max="6" width="10.75390625" style="0" customWidth="1"/>
    <col min="7" max="7" width="12.375" style="0" customWidth="1"/>
    <col min="8" max="8" width="10.25390625" style="0" customWidth="1"/>
    <col min="9" max="9" width="0.12890625" style="0" hidden="1" customWidth="1"/>
    <col min="10" max="10" width="4.375" style="0" hidden="1" customWidth="1"/>
    <col min="11" max="11" width="9.125" style="0" hidden="1" customWidth="1"/>
    <col min="13" max="13" width="9.00390625" style="0" customWidth="1"/>
    <col min="14" max="14" width="2.125" style="0" hidden="1" customWidth="1"/>
    <col min="16" max="16" width="0.12890625" style="0" customWidth="1"/>
    <col min="17" max="17" width="13.875" style="0" customWidth="1"/>
  </cols>
  <sheetData>
    <row r="1" spans="1:17" ht="15">
      <c r="A1" s="325" t="s">
        <v>160</v>
      </c>
      <c r="B1" s="325"/>
      <c r="C1" s="325"/>
      <c r="D1" s="325"/>
      <c r="E1" s="1"/>
      <c r="F1" s="1"/>
      <c r="G1" s="1"/>
      <c r="H1" s="2"/>
      <c r="I1" s="2"/>
      <c r="J1" s="1"/>
      <c r="K1" s="1"/>
      <c r="L1" s="3"/>
      <c r="M1" s="3"/>
      <c r="N1" s="1"/>
      <c r="O1" s="326"/>
      <c r="P1" s="326"/>
      <c r="Q1" s="326"/>
    </row>
    <row r="2" spans="1:17" ht="12.75">
      <c r="A2" s="338" t="s">
        <v>1</v>
      </c>
      <c r="B2" s="338"/>
      <c r="C2" s="338"/>
      <c r="D2" s="338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39"/>
      <c r="P3" s="339"/>
      <c r="Q3" s="339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333"/>
      <c r="M5" s="333"/>
      <c r="N5" s="13"/>
      <c r="O5" s="13"/>
      <c r="P5" s="13"/>
      <c r="Q5" s="3"/>
    </row>
    <row r="6" spans="1:17" ht="16.5" thickBot="1">
      <c r="A6" s="205"/>
      <c r="B6" s="78" t="s">
        <v>32</v>
      </c>
      <c r="C6" s="79"/>
      <c r="D6" s="80"/>
      <c r="E6" s="12"/>
      <c r="F6" s="334">
        <v>43101</v>
      </c>
      <c r="G6" s="335"/>
      <c r="H6" s="335"/>
      <c r="I6" s="335"/>
      <c r="J6" s="335"/>
      <c r="K6" s="335"/>
      <c r="L6" s="335"/>
      <c r="M6" s="336"/>
      <c r="N6" s="13"/>
      <c r="O6" s="13"/>
      <c r="P6" s="13"/>
      <c r="Q6" s="3"/>
    </row>
    <row r="7" spans="1:16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30" t="s">
        <v>9</v>
      </c>
    </row>
    <row r="10" spans="1:17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2250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 t="s">
        <v>44</v>
      </c>
      <c r="Q10" s="330"/>
    </row>
    <row r="11" spans="1:17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  <c r="M11" s="63">
        <v>13</v>
      </c>
      <c r="N11" s="63">
        <v>14</v>
      </c>
      <c r="O11" s="63">
        <v>16</v>
      </c>
      <c r="P11" s="63">
        <v>17</v>
      </c>
      <c r="Q11" s="63">
        <v>18</v>
      </c>
    </row>
    <row r="12" spans="1:17" ht="15.75" thickBot="1">
      <c r="A12" s="159" t="s">
        <v>49</v>
      </c>
      <c r="B12" s="160">
        <v>0</v>
      </c>
      <c r="C12" s="160">
        <v>0</v>
      </c>
      <c r="D12" s="160">
        <v>0</v>
      </c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/>
      <c r="O12" s="160"/>
      <c r="P12" s="160"/>
      <c r="Q12" s="161">
        <f>SUM(B12:P12)</f>
        <v>0</v>
      </c>
    </row>
    <row r="13" spans="1:17" ht="12.75">
      <c r="A13" s="42" t="s">
        <v>76</v>
      </c>
      <c r="B13" s="43">
        <v>33288.99</v>
      </c>
      <c r="C13" s="44">
        <v>7711.98</v>
      </c>
      <c r="D13" s="44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9">
        <f aca="true" t="shared" si="0" ref="Q13:Q19">SUM(B13:P13)</f>
        <v>41000.97</v>
      </c>
    </row>
    <row r="14" spans="1:17" ht="12.75">
      <c r="A14" s="42" t="s">
        <v>75</v>
      </c>
      <c r="B14" s="44"/>
      <c r="C14" s="44"/>
      <c r="D14" s="44"/>
      <c r="E14" s="44"/>
      <c r="F14" s="44"/>
      <c r="G14" s="44">
        <v>119.88</v>
      </c>
      <c r="H14" s="44"/>
      <c r="I14" s="44"/>
      <c r="J14" s="44"/>
      <c r="K14" s="44"/>
      <c r="L14" s="44"/>
      <c r="M14" s="44"/>
      <c r="N14" s="44"/>
      <c r="O14" s="44"/>
      <c r="P14" s="44"/>
      <c r="Q14" s="49">
        <f t="shared" si="0"/>
        <v>119.88</v>
      </c>
    </row>
    <row r="15" spans="1:17" ht="12.75">
      <c r="A15" s="33" t="s">
        <v>90</v>
      </c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9">
        <f t="shared" si="0"/>
        <v>0</v>
      </c>
    </row>
    <row r="16" spans="1:17" ht="12.75">
      <c r="A16" s="4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9">
        <f t="shared" si="0"/>
        <v>0</v>
      </c>
    </row>
    <row r="17" spans="1:17" ht="12.75">
      <c r="A17" s="42"/>
      <c r="B17" s="43"/>
      <c r="C17" s="44"/>
      <c r="D17" s="44"/>
      <c r="E17" s="44"/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9">
        <f t="shared" si="0"/>
        <v>0</v>
      </c>
    </row>
    <row r="18" spans="1:17" ht="12.75">
      <c r="A18" s="4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9">
        <f t="shared" si="0"/>
        <v>0</v>
      </c>
    </row>
    <row r="19" spans="1:17" ht="13.5" thickBot="1">
      <c r="A19" s="224"/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49">
        <f t="shared" si="0"/>
        <v>0</v>
      </c>
    </row>
    <row r="20" spans="1:17" ht="15.75" thickBot="1">
      <c r="A20" s="145" t="s">
        <v>55</v>
      </c>
      <c r="B20" s="146">
        <f aca="true" t="shared" si="1" ref="B20:Q20">SUM(B13:B19)</f>
        <v>33288.99</v>
      </c>
      <c r="C20" s="146">
        <f t="shared" si="1"/>
        <v>7711.98</v>
      </c>
      <c r="D20" s="146">
        <f t="shared" si="1"/>
        <v>0</v>
      </c>
      <c r="E20" s="146">
        <f t="shared" si="1"/>
        <v>0</v>
      </c>
      <c r="F20" s="146">
        <f t="shared" si="1"/>
        <v>0</v>
      </c>
      <c r="G20" s="146">
        <f t="shared" si="1"/>
        <v>119.88</v>
      </c>
      <c r="H20" s="146">
        <f t="shared" si="1"/>
        <v>0</v>
      </c>
      <c r="I20" s="146">
        <f t="shared" si="1"/>
        <v>0</v>
      </c>
      <c r="J20" s="146">
        <f t="shared" si="1"/>
        <v>0</v>
      </c>
      <c r="K20" s="146">
        <f t="shared" si="1"/>
        <v>0</v>
      </c>
      <c r="L20" s="146">
        <f t="shared" si="1"/>
        <v>0</v>
      </c>
      <c r="M20" s="146">
        <f t="shared" si="1"/>
        <v>0</v>
      </c>
      <c r="N20" s="146">
        <f t="shared" si="1"/>
        <v>0</v>
      </c>
      <c r="O20" s="146">
        <f t="shared" si="1"/>
        <v>0</v>
      </c>
      <c r="P20" s="146">
        <f t="shared" si="1"/>
        <v>0</v>
      </c>
      <c r="Q20" s="146">
        <f t="shared" si="1"/>
        <v>41120.85</v>
      </c>
    </row>
    <row r="21" spans="1:17" ht="15">
      <c r="A21" s="191" t="s">
        <v>10</v>
      </c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4"/>
    </row>
    <row r="22" spans="1:17" ht="15.75" thickBot="1">
      <c r="A22" s="195"/>
      <c r="B22" s="206">
        <f aca="true" t="shared" si="2" ref="B22:Q22">B12+B20</f>
        <v>33288.99</v>
      </c>
      <c r="C22" s="206">
        <f t="shared" si="2"/>
        <v>7711.98</v>
      </c>
      <c r="D22" s="206">
        <f t="shared" si="2"/>
        <v>0</v>
      </c>
      <c r="E22" s="206">
        <f t="shared" si="2"/>
        <v>0</v>
      </c>
      <c r="F22" s="206">
        <f t="shared" si="2"/>
        <v>0</v>
      </c>
      <c r="G22" s="206">
        <f t="shared" si="2"/>
        <v>119.88</v>
      </c>
      <c r="H22" s="206">
        <f t="shared" si="2"/>
        <v>0</v>
      </c>
      <c r="I22" s="206">
        <f t="shared" si="2"/>
        <v>0</v>
      </c>
      <c r="J22" s="206">
        <f t="shared" si="2"/>
        <v>0</v>
      </c>
      <c r="K22" s="206">
        <f t="shared" si="2"/>
        <v>0</v>
      </c>
      <c r="L22" s="206">
        <f t="shared" si="2"/>
        <v>0</v>
      </c>
      <c r="M22" s="206">
        <f t="shared" si="2"/>
        <v>0</v>
      </c>
      <c r="N22" s="206">
        <f t="shared" si="2"/>
        <v>0</v>
      </c>
      <c r="O22" s="206">
        <f t="shared" si="2"/>
        <v>0</v>
      </c>
      <c r="P22" s="206">
        <f t="shared" si="2"/>
        <v>0</v>
      </c>
      <c r="Q22" s="206">
        <f t="shared" si="2"/>
        <v>41120.85</v>
      </c>
    </row>
    <row r="23" spans="1:17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</sheetData>
  <sheetProtection/>
  <mergeCells count="11">
    <mergeCell ref="A1:D1"/>
    <mergeCell ref="O1:Q1"/>
    <mergeCell ref="A2:D2"/>
    <mergeCell ref="O3:Q3"/>
    <mergeCell ref="A9:A10"/>
    <mergeCell ref="B9:P9"/>
    <mergeCell ref="Q9:Q10"/>
    <mergeCell ref="B5:C5"/>
    <mergeCell ref="F5:M5"/>
    <mergeCell ref="F6:M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27"/>
  <sheetViews>
    <sheetView zoomScale="140" zoomScaleNormal="140" zoomScalePageLayoutView="0" workbookViewId="0" topLeftCell="A1">
      <selection activeCell="I16" sqref="I16"/>
    </sheetView>
  </sheetViews>
  <sheetFormatPr defaultColWidth="9.00390625" defaultRowHeight="12.75"/>
  <cols>
    <col min="1" max="1" width="17.875" style="0" customWidth="1"/>
    <col min="2" max="2" width="13.375" style="0" customWidth="1"/>
    <col min="3" max="3" width="12.125" style="0" customWidth="1"/>
    <col min="4" max="4" width="11.625" style="0" customWidth="1"/>
    <col min="5" max="5" width="6.875" style="0" hidden="1" customWidth="1"/>
    <col min="6" max="6" width="9.125" style="0" hidden="1" customWidth="1"/>
    <col min="7" max="7" width="11.375" style="0" customWidth="1"/>
    <col min="8" max="8" width="11.25390625" style="0" customWidth="1"/>
    <col min="9" max="9" width="0.12890625" style="0" customWidth="1"/>
    <col min="10" max="10" width="6.25390625" style="0" hidden="1" customWidth="1"/>
    <col min="12" max="12" width="6.00390625" style="0" customWidth="1"/>
    <col min="13" max="13" width="12.00390625" style="0" customWidth="1"/>
    <col min="14" max="14" width="9.125" style="0" hidden="1" customWidth="1"/>
    <col min="15" max="15" width="6.75390625" style="0" customWidth="1"/>
    <col min="16" max="16" width="9.125" style="0" hidden="1" customWidth="1"/>
    <col min="17" max="17" width="12.375" style="0" customWidth="1"/>
  </cols>
  <sheetData>
    <row r="1" spans="1:17" ht="15">
      <c r="A1" s="325" t="s">
        <v>160</v>
      </c>
      <c r="B1" s="325"/>
      <c r="C1" s="325"/>
      <c r="D1" s="325"/>
      <c r="E1" s="1"/>
      <c r="F1" s="1"/>
      <c r="G1" s="1"/>
      <c r="H1" s="2"/>
      <c r="I1" s="2"/>
      <c r="J1" s="1"/>
      <c r="K1" s="1"/>
      <c r="L1" s="3"/>
      <c r="M1" s="3"/>
      <c r="N1" s="1"/>
      <c r="O1" s="326"/>
      <c r="P1" s="326"/>
      <c r="Q1" s="326"/>
    </row>
    <row r="2" spans="1:17" ht="12.75">
      <c r="A2" s="338" t="s">
        <v>1</v>
      </c>
      <c r="B2" s="338"/>
      <c r="C2" s="338"/>
      <c r="D2" s="338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39"/>
      <c r="P3" s="339"/>
      <c r="Q3" s="339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333"/>
      <c r="M5" s="333"/>
      <c r="N5" s="13"/>
      <c r="O5" s="13"/>
      <c r="P5" s="13"/>
      <c r="Q5" s="3"/>
    </row>
    <row r="6" spans="1:17" ht="16.5" thickBot="1">
      <c r="A6" s="77"/>
      <c r="B6" s="78" t="s">
        <v>33</v>
      </c>
      <c r="C6" s="80"/>
      <c r="D6" s="12"/>
      <c r="E6" s="12"/>
      <c r="F6" s="334">
        <v>43101</v>
      </c>
      <c r="G6" s="335"/>
      <c r="H6" s="335"/>
      <c r="I6" s="335"/>
      <c r="J6" s="335"/>
      <c r="K6" s="335"/>
      <c r="L6" s="335"/>
      <c r="M6" s="336"/>
      <c r="N6" s="13"/>
      <c r="O6" s="13"/>
      <c r="P6" s="13"/>
      <c r="Q6" s="3"/>
    </row>
    <row r="7" spans="1:16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30" t="s">
        <v>9</v>
      </c>
    </row>
    <row r="10" spans="1:17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 t="s">
        <v>44</v>
      </c>
      <c r="Q10" s="330"/>
    </row>
    <row r="11" spans="1:17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  <c r="M11" s="63">
        <v>13</v>
      </c>
      <c r="N11" s="63">
        <v>14</v>
      </c>
      <c r="O11" s="63">
        <v>16</v>
      </c>
      <c r="P11" s="63">
        <v>17</v>
      </c>
      <c r="Q11" s="63">
        <v>18</v>
      </c>
    </row>
    <row r="12" spans="1:17" ht="15.75" thickBot="1">
      <c r="A12" s="163" t="s">
        <v>43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/>
      <c r="O12" s="164"/>
      <c r="P12" s="164"/>
      <c r="Q12" s="165">
        <f aca="true" t="shared" si="0" ref="Q12:Q19">SUM(B12:P12)</f>
        <v>0</v>
      </c>
    </row>
    <row r="13" spans="1:17" ht="12.75">
      <c r="A13" s="42" t="s">
        <v>76</v>
      </c>
      <c r="B13" s="43">
        <v>17466.95</v>
      </c>
      <c r="C13" s="44">
        <v>3842.73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52"/>
      <c r="P13" s="52"/>
      <c r="Q13" s="49">
        <f t="shared" si="0"/>
        <v>21309.68</v>
      </c>
    </row>
    <row r="14" spans="1:17" ht="12.75">
      <c r="A14" s="42" t="s">
        <v>75</v>
      </c>
      <c r="B14" s="43"/>
      <c r="D14" s="44"/>
      <c r="E14" s="43"/>
      <c r="F14" s="43"/>
      <c r="G14">
        <v>84.52</v>
      </c>
      <c r="H14" s="43"/>
      <c r="I14" s="43"/>
      <c r="J14" s="43"/>
      <c r="K14" s="43"/>
      <c r="L14" s="43"/>
      <c r="M14" s="43"/>
      <c r="N14" s="43"/>
      <c r="O14" s="43"/>
      <c r="P14" s="43"/>
      <c r="Q14" s="189">
        <f t="shared" si="0"/>
        <v>84.52</v>
      </c>
    </row>
    <row r="15" spans="1:17" ht="12.75">
      <c r="A15" s="42" t="s">
        <v>77</v>
      </c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3">
        <v>1142.57</v>
      </c>
      <c r="N15" s="44"/>
      <c r="O15" s="44"/>
      <c r="P15" s="44"/>
      <c r="Q15" s="189">
        <f t="shared" si="0"/>
        <v>1142.57</v>
      </c>
    </row>
    <row r="16" spans="1:17" ht="12.75">
      <c r="A16" s="42" t="s">
        <v>98</v>
      </c>
      <c r="B16" s="43"/>
      <c r="C16" s="44"/>
      <c r="D16" s="44"/>
      <c r="E16" s="44"/>
      <c r="F16" s="44"/>
      <c r="H16" s="240">
        <v>5889.76</v>
      </c>
      <c r="I16" s="44"/>
      <c r="J16" s="44"/>
      <c r="K16" s="44"/>
      <c r="L16" s="44"/>
      <c r="N16" s="44"/>
      <c r="O16" s="44"/>
      <c r="P16" s="44"/>
      <c r="Q16" s="189">
        <f t="shared" si="0"/>
        <v>5889.76</v>
      </c>
    </row>
    <row r="17" spans="1:17" ht="12.75">
      <c r="A17" s="42" t="s">
        <v>73</v>
      </c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189">
        <f t="shared" si="0"/>
        <v>0</v>
      </c>
    </row>
    <row r="18" spans="1:17" ht="12.75">
      <c r="A18" s="42"/>
      <c r="B18" s="43"/>
      <c r="C18" s="44"/>
      <c r="D18" s="44"/>
      <c r="E18" s="44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189">
        <f t="shared" si="0"/>
        <v>0</v>
      </c>
    </row>
    <row r="19" spans="1:17" ht="12.75">
      <c r="A19" s="222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189">
        <f t="shared" si="0"/>
        <v>0</v>
      </c>
    </row>
    <row r="20" spans="1:17" ht="13.5" thickBot="1">
      <c r="A20" s="224"/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190"/>
    </row>
    <row r="21" spans="1:17" ht="15" thickBot="1">
      <c r="A21" s="148" t="s">
        <v>55</v>
      </c>
      <c r="B21" s="149">
        <f aca="true" t="shared" si="1" ref="B21:Q21">SUM(B13:B20)</f>
        <v>17466.95</v>
      </c>
      <c r="C21" s="76">
        <f t="shared" si="1"/>
        <v>3842.73</v>
      </c>
      <c r="D21" s="76">
        <f t="shared" si="1"/>
        <v>0</v>
      </c>
      <c r="E21" s="76">
        <f t="shared" si="1"/>
        <v>0</v>
      </c>
      <c r="F21" s="76">
        <f t="shared" si="1"/>
        <v>0</v>
      </c>
      <c r="G21" s="76">
        <f t="shared" si="1"/>
        <v>84.52</v>
      </c>
      <c r="H21" s="76">
        <f t="shared" si="1"/>
        <v>5889.76</v>
      </c>
      <c r="I21" s="76">
        <f t="shared" si="1"/>
        <v>0</v>
      </c>
      <c r="J21" s="76">
        <f t="shared" si="1"/>
        <v>0</v>
      </c>
      <c r="K21" s="76">
        <f t="shared" si="1"/>
        <v>0</v>
      </c>
      <c r="L21" s="76">
        <f t="shared" si="1"/>
        <v>0</v>
      </c>
      <c r="M21" s="76">
        <f t="shared" si="1"/>
        <v>1142.57</v>
      </c>
      <c r="N21" s="76">
        <f t="shared" si="1"/>
        <v>0</v>
      </c>
      <c r="O21" s="76">
        <f t="shared" si="1"/>
        <v>0</v>
      </c>
      <c r="P21" s="76">
        <f t="shared" si="1"/>
        <v>0</v>
      </c>
      <c r="Q21" s="208">
        <f t="shared" si="1"/>
        <v>28426.53</v>
      </c>
    </row>
    <row r="22" spans="1:17" ht="15">
      <c r="A22" s="151" t="s">
        <v>10</v>
      </c>
      <c r="B22" s="15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4"/>
    </row>
    <row r="23" spans="1:17" ht="15.75" thickBot="1">
      <c r="A23" s="155"/>
      <c r="B23" s="156">
        <f aca="true" t="shared" si="2" ref="B23:Q23">B12+B21</f>
        <v>17466.95</v>
      </c>
      <c r="C23" s="156">
        <f t="shared" si="2"/>
        <v>3842.73</v>
      </c>
      <c r="D23" s="156">
        <f t="shared" si="2"/>
        <v>0</v>
      </c>
      <c r="E23" s="156">
        <f t="shared" si="2"/>
        <v>0</v>
      </c>
      <c r="F23" s="156">
        <f t="shared" si="2"/>
        <v>0</v>
      </c>
      <c r="G23" s="156">
        <f t="shared" si="2"/>
        <v>84.52</v>
      </c>
      <c r="H23" s="156">
        <f t="shared" si="2"/>
        <v>5889.76</v>
      </c>
      <c r="I23" s="156">
        <f t="shared" si="2"/>
        <v>0</v>
      </c>
      <c r="J23" s="156">
        <f t="shared" si="2"/>
        <v>0</v>
      </c>
      <c r="K23" s="156">
        <f t="shared" si="2"/>
        <v>0</v>
      </c>
      <c r="L23" s="156">
        <f t="shared" si="2"/>
        <v>0</v>
      </c>
      <c r="M23" s="156">
        <f t="shared" si="2"/>
        <v>1142.57</v>
      </c>
      <c r="N23" s="156">
        <f t="shared" si="2"/>
        <v>0</v>
      </c>
      <c r="O23" s="156">
        <f t="shared" si="2"/>
        <v>0</v>
      </c>
      <c r="P23" s="156">
        <f t="shared" si="2"/>
        <v>0</v>
      </c>
      <c r="Q23" s="158">
        <f t="shared" si="2"/>
        <v>28426.53</v>
      </c>
    </row>
    <row r="24" spans="1:17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</sheetData>
  <sheetProtection/>
  <mergeCells count="11">
    <mergeCell ref="A1:D1"/>
    <mergeCell ref="O1:Q1"/>
    <mergeCell ref="A2:D2"/>
    <mergeCell ref="O3:Q3"/>
    <mergeCell ref="A9:A10"/>
    <mergeCell ref="B9:P9"/>
    <mergeCell ref="Q9:Q10"/>
    <mergeCell ref="B5:C5"/>
    <mergeCell ref="F5:M5"/>
    <mergeCell ref="F6:M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DS24"/>
  <sheetViews>
    <sheetView tabSelected="1" zoomScale="140" zoomScaleNormal="140" zoomScalePageLayoutView="0" workbookViewId="0" topLeftCell="A1">
      <selection activeCell="L17" sqref="L17"/>
    </sheetView>
  </sheetViews>
  <sheetFormatPr defaultColWidth="9.00390625" defaultRowHeight="12.75"/>
  <cols>
    <col min="1" max="1" width="13.875" style="0" customWidth="1"/>
    <col min="2" max="2" width="13.00390625" style="0" customWidth="1"/>
    <col min="3" max="3" width="13.375" style="0" customWidth="1"/>
    <col min="4" max="4" width="12.25390625" style="0" customWidth="1"/>
    <col min="6" max="6" width="9.125" style="0" hidden="1" customWidth="1"/>
    <col min="7" max="7" width="11.00390625" style="0" customWidth="1"/>
    <col min="9" max="9" width="9.125" style="0" hidden="1" customWidth="1"/>
    <col min="11" max="11" width="10.375" style="0" customWidth="1"/>
    <col min="12" max="12" width="14.125" style="0" customWidth="1"/>
    <col min="13" max="13" width="0.12890625" style="0" customWidth="1"/>
    <col min="14" max="14" width="10.875" style="0" customWidth="1"/>
    <col min="15" max="15" width="9.125" style="0" hidden="1" customWidth="1"/>
    <col min="16" max="16" width="14.375" style="0" customWidth="1"/>
  </cols>
  <sheetData>
    <row r="1" spans="1:16" ht="15">
      <c r="A1" s="325" t="s">
        <v>160</v>
      </c>
      <c r="B1" s="325"/>
      <c r="C1" s="325"/>
      <c r="D1" s="325"/>
      <c r="E1" s="1"/>
      <c r="F1" s="1"/>
      <c r="G1" s="1"/>
      <c r="H1" s="2"/>
      <c r="I1" s="1"/>
      <c r="J1" s="1"/>
      <c r="K1" s="3"/>
      <c r="L1" s="3"/>
      <c r="M1" s="1"/>
      <c r="N1" s="326"/>
      <c r="O1" s="326"/>
      <c r="P1" s="326"/>
    </row>
    <row r="2" spans="1:16" ht="12.75">
      <c r="A2" s="338" t="s">
        <v>1</v>
      </c>
      <c r="B2" s="338"/>
      <c r="C2" s="338"/>
      <c r="D2" s="338"/>
      <c r="E2" s="5"/>
      <c r="F2" s="5"/>
      <c r="G2" s="5"/>
      <c r="H2" s="6"/>
      <c r="I2" s="5"/>
      <c r="J2" s="5"/>
      <c r="K2" s="3"/>
      <c r="L2" s="3"/>
      <c r="M2" s="5"/>
      <c r="N2" s="4"/>
      <c r="O2" s="4"/>
      <c r="P2" s="4"/>
    </row>
    <row r="3" spans="1:16" ht="12.75">
      <c r="A3" s="6"/>
      <c r="B3" s="5"/>
      <c r="C3" s="5"/>
      <c r="D3" s="5"/>
      <c r="E3" s="5"/>
      <c r="F3" s="5"/>
      <c r="G3" s="5"/>
      <c r="H3" s="6"/>
      <c r="I3" s="4"/>
      <c r="J3" s="4"/>
      <c r="K3" s="3"/>
      <c r="L3" s="3"/>
      <c r="M3" s="4"/>
      <c r="N3" s="339"/>
      <c r="O3" s="339"/>
      <c r="P3" s="339"/>
    </row>
    <row r="4" spans="1:16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10"/>
      <c r="P4" s="3"/>
    </row>
    <row r="5" spans="1:16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333"/>
      <c r="M5" s="13"/>
      <c r="N5" s="13"/>
      <c r="O5" s="13"/>
      <c r="P5" s="3"/>
    </row>
    <row r="6" spans="1:16" ht="16.5" thickBot="1">
      <c r="A6" s="77"/>
      <c r="B6" s="78" t="s">
        <v>12</v>
      </c>
      <c r="C6" s="80"/>
      <c r="D6" s="80"/>
      <c r="E6" s="12"/>
      <c r="F6" s="334">
        <v>43101</v>
      </c>
      <c r="G6" s="335"/>
      <c r="H6" s="335"/>
      <c r="I6" s="335"/>
      <c r="J6" s="335"/>
      <c r="K6" s="335"/>
      <c r="L6" s="335"/>
      <c r="M6" s="336"/>
      <c r="N6" s="13"/>
      <c r="O6" s="13"/>
      <c r="P6" s="3"/>
    </row>
    <row r="7" spans="1:15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5"/>
      <c r="M7" s="13"/>
      <c r="N7" s="13"/>
      <c r="O7" s="3"/>
    </row>
    <row r="8" spans="1:15" ht="13.5" thickBot="1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3"/>
      <c r="N8" s="13"/>
      <c r="O8" s="13"/>
    </row>
    <row r="9" spans="1:16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9"/>
      <c r="P9" s="362" t="s">
        <v>9</v>
      </c>
    </row>
    <row r="10" spans="1:123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>
        <v>2250</v>
      </c>
      <c r="K10" s="20">
        <v>2272</v>
      </c>
      <c r="L10" s="20">
        <v>2273</v>
      </c>
      <c r="M10" s="20"/>
      <c r="N10" s="20">
        <v>2275</v>
      </c>
      <c r="O10" s="32" t="s">
        <v>44</v>
      </c>
      <c r="P10" s="363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</row>
    <row r="11" spans="1:123" ht="13.5" thickBot="1">
      <c r="A11" s="63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10</v>
      </c>
      <c r="J11" s="112">
        <v>11</v>
      </c>
      <c r="K11" s="112">
        <v>12</v>
      </c>
      <c r="L11" s="112">
        <v>13</v>
      </c>
      <c r="M11" s="112">
        <v>14</v>
      </c>
      <c r="N11" s="112">
        <v>16</v>
      </c>
      <c r="O11" s="242">
        <v>17</v>
      </c>
      <c r="P11" s="249">
        <v>18</v>
      </c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</row>
    <row r="12" spans="1:123" s="214" customFormat="1" ht="15.75" thickBot="1">
      <c r="A12" s="163" t="s">
        <v>45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8"/>
      <c r="P12" s="250">
        <f>SUM(B12:O12)</f>
        <v>0</v>
      </c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</row>
    <row r="13" spans="1:123" ht="12.75">
      <c r="A13" s="42" t="s">
        <v>76</v>
      </c>
      <c r="B13">
        <v>159991.44</v>
      </c>
      <c r="C13">
        <v>36202.51</v>
      </c>
      <c r="D13" s="50"/>
      <c r="E13" s="213"/>
      <c r="F13" s="50"/>
      <c r="G13" s="210"/>
      <c r="H13" s="210"/>
      <c r="I13" s="210"/>
      <c r="J13" s="210"/>
      <c r="K13" s="210"/>
      <c r="L13" s="210"/>
      <c r="M13" s="210"/>
      <c r="N13" s="68"/>
      <c r="O13" s="245"/>
      <c r="P13" s="170">
        <f>SUM(B13:O13)</f>
        <v>196193.95</v>
      </c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</row>
    <row r="14" spans="1:123" ht="12.75">
      <c r="A14" s="42" t="s">
        <v>77</v>
      </c>
      <c r="B14" s="43"/>
      <c r="C14" s="44"/>
      <c r="D14" s="44"/>
      <c r="E14" s="52"/>
      <c r="F14" s="43"/>
      <c r="G14" s="43">
        <v>185.81</v>
      </c>
      <c r="H14" s="43"/>
      <c r="I14" s="43"/>
      <c r="J14" s="43"/>
      <c r="K14" s="43"/>
      <c r="L14" s="43"/>
      <c r="M14" s="43"/>
      <c r="N14" s="43"/>
      <c r="O14" s="46"/>
      <c r="P14" s="170">
        <f>SUM(B14:O14)</f>
        <v>185.81</v>
      </c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</row>
    <row r="15" spans="1:123" ht="12.75">
      <c r="A15" s="42" t="s">
        <v>75</v>
      </c>
      <c r="B15" s="44"/>
      <c r="C15" s="44"/>
      <c r="D15" s="44"/>
      <c r="E15" s="44"/>
      <c r="F15" s="44"/>
      <c r="G15" s="43"/>
      <c r="H15" s="44"/>
      <c r="I15" s="44"/>
      <c r="J15" s="44"/>
      <c r="K15" s="44"/>
      <c r="L15" s="44">
        <v>5000.94</v>
      </c>
      <c r="M15" s="44"/>
      <c r="N15" s="44"/>
      <c r="O15" s="45"/>
      <c r="P15" s="170">
        <f aca="true" t="shared" si="0" ref="P15:P21">SUM(B15:O15)</f>
        <v>5000.94</v>
      </c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</row>
    <row r="16" spans="1:123" ht="12.75">
      <c r="A16" s="42" t="s">
        <v>83</v>
      </c>
      <c r="B16" s="43"/>
      <c r="C16" s="44"/>
      <c r="D16" s="44"/>
      <c r="E16" s="44"/>
      <c r="F16" s="44"/>
      <c r="G16" s="44"/>
      <c r="H16" s="44"/>
      <c r="I16" s="44"/>
      <c r="J16" s="44"/>
      <c r="K16" s="52"/>
      <c r="L16" s="44"/>
      <c r="M16" s="44"/>
      <c r="N16" s="44"/>
      <c r="O16" s="45"/>
      <c r="P16" s="170">
        <f t="shared" si="0"/>
        <v>0</v>
      </c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</row>
    <row r="17" spans="1:123" ht="12.75">
      <c r="A17" s="47" t="s">
        <v>87</v>
      </c>
      <c r="B17" s="43"/>
      <c r="C17" s="44"/>
      <c r="D17" s="44"/>
      <c r="E17" s="44"/>
      <c r="F17" s="44"/>
      <c r="G17" s="44"/>
      <c r="H17" s="44"/>
      <c r="I17" s="44"/>
      <c r="J17" s="44"/>
      <c r="K17" s="44">
        <v>109.3</v>
      </c>
      <c r="L17" s="52"/>
      <c r="M17" s="44"/>
      <c r="N17" s="44"/>
      <c r="O17" s="45"/>
      <c r="P17" s="170">
        <f t="shared" si="0"/>
        <v>109.3</v>
      </c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</row>
    <row r="18" spans="1:123" ht="12.75">
      <c r="A18" s="42" t="s">
        <v>150</v>
      </c>
      <c r="B18" s="43"/>
      <c r="C18" s="44"/>
      <c r="D18" s="44"/>
      <c r="E18" s="44"/>
      <c r="F18" s="43"/>
      <c r="G18" s="44"/>
      <c r="H18" s="44"/>
      <c r="I18" s="44"/>
      <c r="J18" s="44"/>
      <c r="K18" s="44"/>
      <c r="L18" s="44"/>
      <c r="M18" s="44"/>
      <c r="N18" s="44"/>
      <c r="O18" s="45"/>
      <c r="P18" s="170">
        <f t="shared" si="0"/>
        <v>0</v>
      </c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</row>
    <row r="19" spans="1:123" ht="13.5" thickBot="1">
      <c r="A19" s="271" t="s">
        <v>90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  <c r="P19" s="170">
        <f t="shared" si="0"/>
        <v>0</v>
      </c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</row>
    <row r="20" spans="1:123" ht="15" thickBot="1">
      <c r="A20" s="222"/>
      <c r="B20" s="43"/>
      <c r="C20" s="44"/>
      <c r="D20" s="44"/>
      <c r="E20" s="44"/>
      <c r="F20" s="44"/>
      <c r="G20" s="44"/>
      <c r="H20" s="44"/>
      <c r="I20" s="44"/>
      <c r="J20" s="44"/>
      <c r="K20" s="44"/>
      <c r="M20" s="44"/>
      <c r="N20" s="309"/>
      <c r="O20" s="45"/>
      <c r="P20" s="170">
        <f t="shared" si="0"/>
        <v>0</v>
      </c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</row>
    <row r="21" spans="1:123" ht="13.5" thickBot="1">
      <c r="A21" s="223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  <c r="P21" s="170">
        <f t="shared" si="0"/>
        <v>0</v>
      </c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</row>
    <row r="22" spans="1:123" s="215" customFormat="1" ht="15" thickBot="1">
      <c r="A22" s="148" t="s">
        <v>55</v>
      </c>
      <c r="B22" s="149">
        <f>SUM(B13:B21)</f>
        <v>159991.44</v>
      </c>
      <c r="C22" s="149">
        <f>SUM(C13:C21)</f>
        <v>36202.51</v>
      </c>
      <c r="D22" s="149">
        <f aca="true" t="shared" si="1" ref="D22:P22">SUM(D13:D21)</f>
        <v>0</v>
      </c>
      <c r="E22" s="149">
        <f t="shared" si="1"/>
        <v>0</v>
      </c>
      <c r="F22" s="149">
        <f t="shared" si="1"/>
        <v>0</v>
      </c>
      <c r="G22" s="149">
        <f t="shared" si="1"/>
        <v>185.81</v>
      </c>
      <c r="H22" s="149">
        <f t="shared" si="1"/>
        <v>0</v>
      </c>
      <c r="I22" s="76">
        <f t="shared" si="1"/>
        <v>0</v>
      </c>
      <c r="J22" s="76">
        <f t="shared" si="1"/>
        <v>0</v>
      </c>
      <c r="K22" s="76">
        <f t="shared" si="1"/>
        <v>109.3</v>
      </c>
      <c r="L22" s="76">
        <f t="shared" si="1"/>
        <v>5000.94</v>
      </c>
      <c r="M22" s="76">
        <f t="shared" si="1"/>
        <v>0</v>
      </c>
      <c r="N22" s="76">
        <f t="shared" si="1"/>
        <v>0</v>
      </c>
      <c r="O22" s="246">
        <f t="shared" si="1"/>
        <v>0</v>
      </c>
      <c r="P22" s="251">
        <f t="shared" si="1"/>
        <v>201490</v>
      </c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/>
      <c r="BW22" s="244"/>
      <c r="BX22" s="244"/>
      <c r="BY22" s="244"/>
      <c r="BZ22" s="244"/>
      <c r="CA22" s="244"/>
      <c r="CB22" s="244"/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244"/>
      <c r="CO22" s="244"/>
      <c r="CP22" s="244"/>
      <c r="CQ22" s="244"/>
      <c r="CR22" s="244"/>
      <c r="CS22" s="244"/>
      <c r="CT22" s="244"/>
      <c r="CU22" s="244"/>
      <c r="CV22" s="244"/>
      <c r="CW22" s="244"/>
      <c r="CX22" s="244"/>
      <c r="CY22" s="244"/>
      <c r="CZ22" s="244"/>
      <c r="DA22" s="244"/>
      <c r="DB22" s="244"/>
      <c r="DC22" s="244"/>
      <c r="DD22" s="244"/>
      <c r="DE22" s="244"/>
      <c r="DF22" s="244"/>
      <c r="DG22" s="244"/>
      <c r="DH22" s="244"/>
      <c r="DI22" s="244"/>
      <c r="DJ22" s="244"/>
      <c r="DK22" s="244"/>
      <c r="DL22" s="244"/>
      <c r="DM22" s="244"/>
      <c r="DN22" s="244"/>
      <c r="DO22" s="244"/>
      <c r="DP22" s="244"/>
      <c r="DQ22" s="244"/>
      <c r="DR22" s="244"/>
      <c r="DS22" s="244"/>
    </row>
    <row r="23" spans="1:123" ht="15">
      <c r="A23" s="151" t="s">
        <v>40</v>
      </c>
      <c r="B23" s="152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247"/>
      <c r="P23" s="252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</row>
    <row r="24" spans="1:16" ht="15.75" thickBot="1">
      <c r="A24" s="155"/>
      <c r="B24" s="156">
        <f aca="true" t="shared" si="2" ref="B24:P24">B12+B22</f>
        <v>159991.44</v>
      </c>
      <c r="C24" s="157">
        <f t="shared" si="2"/>
        <v>36202.51</v>
      </c>
      <c r="D24" s="157">
        <f t="shared" si="2"/>
        <v>0</v>
      </c>
      <c r="E24" s="157">
        <f t="shared" si="2"/>
        <v>0</v>
      </c>
      <c r="F24" s="157">
        <f t="shared" si="2"/>
        <v>0</v>
      </c>
      <c r="G24" s="157">
        <f t="shared" si="2"/>
        <v>185.81</v>
      </c>
      <c r="H24" s="157">
        <f t="shared" si="2"/>
        <v>0</v>
      </c>
      <c r="I24" s="157">
        <f t="shared" si="2"/>
        <v>0</v>
      </c>
      <c r="J24" s="157">
        <f t="shared" si="2"/>
        <v>0</v>
      </c>
      <c r="K24" s="157">
        <f t="shared" si="2"/>
        <v>109.3</v>
      </c>
      <c r="L24" s="157">
        <f t="shared" si="2"/>
        <v>5000.94</v>
      </c>
      <c r="M24" s="157">
        <f t="shared" si="2"/>
        <v>0</v>
      </c>
      <c r="N24" s="157">
        <f t="shared" si="2"/>
        <v>0</v>
      </c>
      <c r="O24" s="248">
        <f t="shared" si="2"/>
        <v>0</v>
      </c>
      <c r="P24" s="253">
        <f t="shared" si="2"/>
        <v>201490</v>
      </c>
    </row>
    <row r="34" ht="12.75" customHeight="1"/>
    <row r="35" ht="12.75" customHeight="1"/>
    <row r="77" ht="12.75" customHeight="1"/>
    <row r="78" ht="12.75" customHeight="1"/>
    <row r="120" ht="12.75" customHeight="1"/>
    <row r="121" ht="12.75" customHeight="1"/>
    <row r="163" ht="12.75" customHeight="1"/>
    <row r="164" ht="12.75" customHeight="1"/>
  </sheetData>
  <sheetProtection/>
  <mergeCells count="11">
    <mergeCell ref="A1:D1"/>
    <mergeCell ref="N1:P1"/>
    <mergeCell ref="A2:D2"/>
    <mergeCell ref="N3:P3"/>
    <mergeCell ref="A9:A10"/>
    <mergeCell ref="B9:O9"/>
    <mergeCell ref="P9:P10"/>
    <mergeCell ref="B5:C5"/>
    <mergeCell ref="F5:L5"/>
    <mergeCell ref="A7:D7"/>
    <mergeCell ref="F6:M6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Q25"/>
  <sheetViews>
    <sheetView zoomScale="140" zoomScaleNormal="140" zoomScalePageLayoutView="0" workbookViewId="0" topLeftCell="A1">
      <selection activeCell="G15" sqref="G15"/>
    </sheetView>
  </sheetViews>
  <sheetFormatPr defaultColWidth="9.00390625" defaultRowHeight="12.75"/>
  <cols>
    <col min="1" max="2" width="12.75390625" style="0" customWidth="1"/>
    <col min="3" max="3" width="15.875" style="0" customWidth="1"/>
    <col min="4" max="4" width="11.625" style="0" customWidth="1"/>
    <col min="6" max="6" width="0.12890625" style="0" customWidth="1"/>
    <col min="7" max="7" width="10.625" style="0" customWidth="1"/>
    <col min="8" max="8" width="9.75390625" style="0" customWidth="1"/>
    <col min="9" max="9" width="3.00390625" style="0" hidden="1" customWidth="1"/>
    <col min="10" max="10" width="7.625" style="0" hidden="1" customWidth="1"/>
    <col min="11" max="11" width="11.375" style="0" customWidth="1"/>
    <col min="13" max="13" width="12.875" style="0" customWidth="1"/>
    <col min="14" max="14" width="5.00390625" style="0" hidden="1" customWidth="1"/>
    <col min="15" max="15" width="12.25390625" style="0" customWidth="1"/>
    <col min="16" max="16" width="0.12890625" style="0" customWidth="1"/>
    <col min="17" max="17" width="14.125" style="0" customWidth="1"/>
  </cols>
  <sheetData>
    <row r="1" spans="1:17" ht="15">
      <c r="A1" s="325" t="s">
        <v>160</v>
      </c>
      <c r="B1" s="325"/>
      <c r="C1" s="325"/>
      <c r="D1" s="325"/>
      <c r="E1" s="1"/>
      <c r="F1" s="1"/>
      <c r="G1" s="1"/>
      <c r="H1" s="2"/>
      <c r="I1" s="2"/>
      <c r="J1" s="1"/>
      <c r="K1" s="1"/>
      <c r="L1" s="3"/>
      <c r="M1" s="3"/>
      <c r="N1" s="1"/>
      <c r="O1" s="326"/>
      <c r="P1" s="326"/>
      <c r="Q1" s="326"/>
    </row>
    <row r="2" spans="1:17" ht="12.75">
      <c r="A2" s="338" t="s">
        <v>1</v>
      </c>
      <c r="B2" s="338"/>
      <c r="C2" s="338"/>
      <c r="D2" s="338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39"/>
      <c r="P3" s="339"/>
      <c r="Q3" s="339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333"/>
      <c r="M5" s="333"/>
      <c r="N5" s="13"/>
      <c r="O5" s="13"/>
      <c r="P5" s="13"/>
      <c r="Q5" s="3"/>
    </row>
    <row r="6" spans="1:17" ht="16.5" thickBot="1">
      <c r="A6" s="187"/>
      <c r="B6" s="209"/>
      <c r="C6" s="78" t="s">
        <v>13</v>
      </c>
      <c r="D6" s="188"/>
      <c r="E6" s="12"/>
      <c r="F6" s="334">
        <v>43101</v>
      </c>
      <c r="G6" s="335"/>
      <c r="H6" s="335"/>
      <c r="I6" s="335"/>
      <c r="J6" s="335"/>
      <c r="K6" s="335"/>
      <c r="L6" s="335"/>
      <c r="M6" s="336"/>
      <c r="N6" s="13"/>
      <c r="O6" s="13"/>
      <c r="P6" s="13"/>
      <c r="Q6" s="3"/>
    </row>
    <row r="7" spans="1:16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8" customHeight="1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30" t="s">
        <v>9</v>
      </c>
    </row>
    <row r="10" spans="1:17" ht="18" customHeight="1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 t="s">
        <v>44</v>
      </c>
      <c r="Q10" s="330"/>
    </row>
    <row r="11" spans="1:17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  <c r="M11" s="63">
        <v>13</v>
      </c>
      <c r="N11" s="63">
        <v>14</v>
      </c>
      <c r="O11" s="63">
        <v>16</v>
      </c>
      <c r="P11" s="63">
        <v>17</v>
      </c>
      <c r="Q11" s="63">
        <v>18</v>
      </c>
    </row>
    <row r="12" spans="1:17" ht="15.75" thickBot="1">
      <c r="A12" s="163" t="s">
        <v>51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/>
      <c r="Q12" s="165">
        <f aca="true" t="shared" si="0" ref="Q12:Q22">SUM(B12:P12)</f>
        <v>0</v>
      </c>
    </row>
    <row r="13" spans="1:17" s="41" customFormat="1" ht="12.75">
      <c r="A13" s="42" t="s">
        <v>76</v>
      </c>
      <c r="B13" s="313">
        <v>97020.03</v>
      </c>
      <c r="C13">
        <v>22552.88</v>
      </c>
      <c r="D13" s="51"/>
      <c r="E13" s="51"/>
      <c r="F13" s="212"/>
      <c r="G13" s="211"/>
      <c r="H13" s="211"/>
      <c r="I13" s="212"/>
      <c r="J13" s="212"/>
      <c r="K13" s="211"/>
      <c r="L13" s="211"/>
      <c r="M13" s="52"/>
      <c r="N13" s="52"/>
      <c r="O13" s="52"/>
      <c r="P13" s="52"/>
      <c r="Q13" s="49">
        <f>SUM(B13:P13)</f>
        <v>119572.91</v>
      </c>
    </row>
    <row r="14" spans="1:17" s="41" customFormat="1" ht="12.75">
      <c r="A14" s="42" t="s">
        <v>77</v>
      </c>
      <c r="B14" s="43"/>
      <c r="C14" s="44"/>
      <c r="D14" s="51"/>
      <c r="E14" s="43"/>
      <c r="F14" s="43"/>
      <c r="G14" s="43">
        <v>183.79</v>
      </c>
      <c r="H14" s="43"/>
      <c r="I14" s="43"/>
      <c r="J14" s="43"/>
      <c r="K14" s="43"/>
      <c r="L14" s="43"/>
      <c r="M14" s="43"/>
      <c r="N14" s="43"/>
      <c r="O14" s="43"/>
      <c r="P14" s="43"/>
      <c r="Q14" s="49">
        <f t="shared" si="0"/>
        <v>183.79</v>
      </c>
    </row>
    <row r="15" spans="1:17" s="41" customFormat="1" ht="12.75">
      <c r="A15" s="42" t="s">
        <v>75</v>
      </c>
      <c r="B15" s="44"/>
      <c r="C15" s="44"/>
      <c r="D15" s="44"/>
      <c r="E15" s="51"/>
      <c r="F15" s="44"/>
      <c r="G15" s="43"/>
      <c r="H15" s="44"/>
      <c r="I15" s="44"/>
      <c r="J15" s="44"/>
      <c r="K15" s="44"/>
      <c r="L15" s="44"/>
      <c r="M15" s="44">
        <v>22440.75</v>
      </c>
      <c r="N15" s="44"/>
      <c r="O15" s="44"/>
      <c r="P15" s="44"/>
      <c r="Q15" s="49">
        <f t="shared" si="0"/>
        <v>22440.75</v>
      </c>
    </row>
    <row r="16" spans="1:17" s="41" customFormat="1" ht="12.75">
      <c r="A16" s="47" t="s">
        <v>80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211"/>
      <c r="M16" s="44"/>
      <c r="N16" s="44"/>
      <c r="O16" s="44"/>
      <c r="P16" s="44"/>
      <c r="Q16" s="49">
        <f t="shared" si="0"/>
        <v>0</v>
      </c>
    </row>
    <row r="17" spans="1:17" s="41" customFormat="1" ht="12.75">
      <c r="A17" s="42" t="s">
        <v>150</v>
      </c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211"/>
      <c r="N17" s="44"/>
      <c r="O17" s="44"/>
      <c r="P17" s="44"/>
      <c r="Q17" s="49">
        <f t="shared" si="0"/>
        <v>0</v>
      </c>
    </row>
    <row r="18" spans="1:17" s="41" customFormat="1" ht="12.75">
      <c r="A18" s="42" t="s">
        <v>96</v>
      </c>
      <c r="B18" s="43"/>
      <c r="C18" s="44"/>
      <c r="D18" s="44"/>
      <c r="E18" s="44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9">
        <f t="shared" si="0"/>
        <v>0</v>
      </c>
    </row>
    <row r="19" spans="1:17" s="41" customFormat="1" ht="12.75">
      <c r="A19" s="291" t="s">
        <v>99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4"/>
      <c r="O19" s="44"/>
      <c r="P19" s="44"/>
      <c r="Q19" s="49">
        <f t="shared" si="0"/>
        <v>0</v>
      </c>
    </row>
    <row r="20" spans="1:17" s="41" customFormat="1" ht="12.75">
      <c r="A20" s="221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9">
        <f t="shared" si="0"/>
        <v>0</v>
      </c>
    </row>
    <row r="21" spans="1:17" s="41" customFormat="1" ht="12.75">
      <c r="A21" s="221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9">
        <f t="shared" si="0"/>
        <v>0</v>
      </c>
    </row>
    <row r="22" spans="1:17" s="41" customFormat="1" ht="13.5" thickBot="1">
      <c r="A22" s="223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9">
        <f t="shared" si="0"/>
        <v>0</v>
      </c>
    </row>
    <row r="23" spans="1:17" s="215" customFormat="1" ht="15" thickBot="1">
      <c r="A23" s="148" t="s">
        <v>55</v>
      </c>
      <c r="B23" s="149">
        <f aca="true" t="shared" si="1" ref="B23:Q23">SUM(B13:B22)</f>
        <v>97020.03</v>
      </c>
      <c r="C23" s="149">
        <f t="shared" si="1"/>
        <v>22552.88</v>
      </c>
      <c r="D23" s="149">
        <f t="shared" si="1"/>
        <v>0</v>
      </c>
      <c r="E23" s="149">
        <f t="shared" si="1"/>
        <v>0</v>
      </c>
      <c r="F23" s="149">
        <f t="shared" si="1"/>
        <v>0</v>
      </c>
      <c r="G23" s="149">
        <f t="shared" si="1"/>
        <v>183.79</v>
      </c>
      <c r="H23" s="149">
        <f t="shared" si="1"/>
        <v>0</v>
      </c>
      <c r="I23" s="149">
        <f t="shared" si="1"/>
        <v>0</v>
      </c>
      <c r="J23" s="149">
        <f t="shared" si="1"/>
        <v>0</v>
      </c>
      <c r="K23" s="149">
        <f t="shared" si="1"/>
        <v>0</v>
      </c>
      <c r="L23" s="149">
        <f t="shared" si="1"/>
        <v>0</v>
      </c>
      <c r="M23" s="149">
        <f t="shared" si="1"/>
        <v>22440.75</v>
      </c>
      <c r="N23" s="149">
        <f t="shared" si="1"/>
        <v>0</v>
      </c>
      <c r="O23" s="149">
        <f t="shared" si="1"/>
        <v>0</v>
      </c>
      <c r="P23" s="149">
        <f t="shared" si="1"/>
        <v>0</v>
      </c>
      <c r="Q23" s="149">
        <f t="shared" si="1"/>
        <v>142197.45</v>
      </c>
    </row>
    <row r="24" spans="1:17" ht="15">
      <c r="A24" s="151" t="s">
        <v>41</v>
      </c>
      <c r="B24" s="216">
        <f aca="true" t="shared" si="2" ref="B24:Q24">B12+B23</f>
        <v>97020.03</v>
      </c>
      <c r="C24" s="216">
        <f t="shared" si="2"/>
        <v>22552.88</v>
      </c>
      <c r="D24" s="216">
        <f t="shared" si="2"/>
        <v>0</v>
      </c>
      <c r="E24" s="216">
        <f t="shared" si="2"/>
        <v>0</v>
      </c>
      <c r="F24" s="216">
        <f t="shared" si="2"/>
        <v>0</v>
      </c>
      <c r="G24" s="216">
        <f t="shared" si="2"/>
        <v>183.79</v>
      </c>
      <c r="H24" s="216">
        <f t="shared" si="2"/>
        <v>0</v>
      </c>
      <c r="I24" s="216">
        <f t="shared" si="2"/>
        <v>0</v>
      </c>
      <c r="J24" s="216">
        <f t="shared" si="2"/>
        <v>0</v>
      </c>
      <c r="K24" s="216">
        <f t="shared" si="2"/>
        <v>0</v>
      </c>
      <c r="L24" s="216">
        <f t="shared" si="2"/>
        <v>0</v>
      </c>
      <c r="M24" s="216">
        <f t="shared" si="2"/>
        <v>22440.75</v>
      </c>
      <c r="N24" s="216">
        <f t="shared" si="2"/>
        <v>0</v>
      </c>
      <c r="O24" s="216">
        <f t="shared" si="2"/>
        <v>0</v>
      </c>
      <c r="P24" s="216">
        <f t="shared" si="2"/>
        <v>0</v>
      </c>
      <c r="Q24" s="217">
        <f t="shared" si="2"/>
        <v>142197.45</v>
      </c>
    </row>
    <row r="25" spans="1:17" ht="15.75" thickBot="1">
      <c r="A25" s="155"/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8"/>
    </row>
    <row r="34" ht="12.75" customHeight="1"/>
    <row r="35" ht="12.75" customHeight="1"/>
    <row r="76" ht="12.75" customHeight="1"/>
    <row r="77" ht="12.75" customHeight="1"/>
    <row r="118" ht="12.75" customHeight="1"/>
    <row r="119" ht="12.75" customHeight="1"/>
    <row r="160" ht="12.75" customHeight="1"/>
    <row r="161" ht="12.75" customHeight="1"/>
    <row r="202" ht="12.75" customHeight="1"/>
    <row r="203" ht="12.75" customHeight="1"/>
  </sheetData>
  <sheetProtection/>
  <mergeCells count="11">
    <mergeCell ref="A1:D1"/>
    <mergeCell ref="O1:Q1"/>
    <mergeCell ref="A2:D2"/>
    <mergeCell ref="O3:Q3"/>
    <mergeCell ref="A9:A10"/>
    <mergeCell ref="B9:P9"/>
    <mergeCell ref="Q9:Q10"/>
    <mergeCell ref="B5:C5"/>
    <mergeCell ref="F5:M5"/>
    <mergeCell ref="F6:M6"/>
    <mergeCell ref="A7:D7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30"/>
  <sheetViews>
    <sheetView zoomScale="130" zoomScaleNormal="130" zoomScalePageLayoutView="0" workbookViewId="0" topLeftCell="A1">
      <selection activeCell="M15" sqref="M15"/>
    </sheetView>
  </sheetViews>
  <sheetFormatPr defaultColWidth="9.00390625" defaultRowHeight="12.75"/>
  <cols>
    <col min="1" max="1" width="20.125" style="0" customWidth="1"/>
    <col min="2" max="2" width="12.875" style="0" customWidth="1"/>
    <col min="3" max="3" width="11.00390625" style="0" customWidth="1"/>
    <col min="4" max="4" width="10.375" style="0" customWidth="1"/>
    <col min="5" max="5" width="8.00390625" style="0" customWidth="1"/>
    <col min="6" max="6" width="10.75390625" style="0" customWidth="1"/>
    <col min="8" max="8" width="7.375" style="0" customWidth="1"/>
    <col min="9" max="9" width="6.25390625" style="0" hidden="1" customWidth="1"/>
    <col min="10" max="10" width="7.625" style="0" hidden="1" customWidth="1"/>
    <col min="11" max="11" width="7.25390625" style="0" customWidth="1"/>
    <col min="13" max="13" width="10.00390625" style="0" customWidth="1"/>
    <col min="14" max="14" width="5.625" style="0" hidden="1" customWidth="1"/>
    <col min="15" max="15" width="12.25390625" style="0" customWidth="1"/>
    <col min="16" max="16" width="15.375" style="0" customWidth="1"/>
  </cols>
  <sheetData>
    <row r="1" spans="1:16" ht="15">
      <c r="A1" s="325" t="s">
        <v>160</v>
      </c>
      <c r="B1" s="325"/>
      <c r="C1" s="325"/>
      <c r="D1" s="325"/>
      <c r="E1" s="1"/>
      <c r="F1" s="1"/>
      <c r="G1" s="1"/>
      <c r="H1" s="2"/>
      <c r="I1" s="2"/>
      <c r="J1" s="1"/>
      <c r="K1" s="1"/>
      <c r="L1" s="3"/>
      <c r="M1" s="3"/>
      <c r="N1" s="1"/>
      <c r="O1" s="326"/>
      <c r="P1" s="326"/>
    </row>
    <row r="2" spans="1:16" ht="12.75">
      <c r="A2" s="338" t="s">
        <v>1</v>
      </c>
      <c r="B2" s="338"/>
      <c r="C2" s="338"/>
      <c r="D2" s="338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</row>
    <row r="3" spans="1:16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39"/>
      <c r="P3" s="339"/>
    </row>
    <row r="4" spans="1:16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3"/>
    </row>
    <row r="5" spans="1:16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333"/>
      <c r="M5" s="333"/>
      <c r="N5" s="13"/>
      <c r="O5" s="13"/>
      <c r="P5" s="3"/>
    </row>
    <row r="6" spans="1:16" ht="16.5" thickBot="1">
      <c r="A6" s="77"/>
      <c r="B6" s="78" t="s">
        <v>70</v>
      </c>
      <c r="C6" s="79">
        <v>1</v>
      </c>
      <c r="D6" s="80"/>
      <c r="E6" s="12"/>
      <c r="F6" s="334">
        <v>43101</v>
      </c>
      <c r="G6" s="335"/>
      <c r="H6" s="335"/>
      <c r="I6" s="335"/>
      <c r="J6" s="335"/>
      <c r="K6" s="335"/>
      <c r="L6" s="335"/>
      <c r="M6" s="336"/>
      <c r="N6" s="13"/>
      <c r="O6" s="13"/>
      <c r="P6" s="3"/>
    </row>
    <row r="7" spans="1:15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</row>
    <row r="8" spans="1:15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</row>
    <row r="9" spans="1:16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30" t="s">
        <v>9</v>
      </c>
    </row>
    <row r="10" spans="1:16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330"/>
    </row>
    <row r="11" spans="1:16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  <c r="M11" s="63">
        <v>13</v>
      </c>
      <c r="N11" s="63">
        <v>14</v>
      </c>
      <c r="O11" s="63">
        <v>16</v>
      </c>
      <c r="P11" s="63">
        <v>18</v>
      </c>
    </row>
    <row r="12" spans="1:16" ht="24" customHeight="1" thickBot="1">
      <c r="A12" s="99" t="s">
        <v>51</v>
      </c>
      <c r="B12" s="10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225">
        <f aca="true" t="shared" si="0" ref="P12:P23">SUM(B12:O12)</f>
        <v>0</v>
      </c>
    </row>
    <row r="13" spans="1:16" ht="12.75">
      <c r="A13" s="42" t="s">
        <v>76</v>
      </c>
      <c r="B13" s="60">
        <v>90414.96</v>
      </c>
      <c r="C13" s="52">
        <v>19910.14</v>
      </c>
      <c r="D13" s="52"/>
      <c r="E13" s="52"/>
      <c r="F13" s="52"/>
      <c r="G13" s="62"/>
      <c r="H13" s="43"/>
      <c r="I13" s="52"/>
      <c r="J13" s="52"/>
      <c r="K13" s="52"/>
      <c r="L13" s="52"/>
      <c r="M13" s="52"/>
      <c r="N13" s="52"/>
      <c r="O13" s="52"/>
      <c r="P13" s="60">
        <f t="shared" si="0"/>
        <v>110325.1</v>
      </c>
    </row>
    <row r="14" spans="1:16" ht="12.75">
      <c r="A14" s="59" t="s">
        <v>75</v>
      </c>
      <c r="B14" s="43"/>
      <c r="C14" s="44"/>
      <c r="D14" s="44"/>
      <c r="E14" s="44"/>
      <c r="F14" s="52"/>
      <c r="G14" s="44">
        <v>215.34</v>
      </c>
      <c r="H14" s="44"/>
      <c r="I14" s="44"/>
      <c r="J14" s="44"/>
      <c r="K14" s="44"/>
      <c r="L14" s="44"/>
      <c r="M14" s="44"/>
      <c r="N14" s="44"/>
      <c r="O14" s="44"/>
      <c r="P14" s="43">
        <f t="shared" si="0"/>
        <v>215.34</v>
      </c>
    </row>
    <row r="15" spans="1:16" ht="12.75">
      <c r="A15" s="42" t="s">
        <v>77</v>
      </c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>
        <v>4864.03</v>
      </c>
      <c r="N15" s="44"/>
      <c r="O15" s="44"/>
      <c r="P15" s="43">
        <f t="shared" si="0"/>
        <v>4864.03</v>
      </c>
    </row>
    <row r="16" spans="1:16" ht="12.75">
      <c r="A16" s="59" t="s">
        <v>79</v>
      </c>
      <c r="B16" s="43"/>
      <c r="C16" s="44"/>
      <c r="D16" s="44"/>
      <c r="E16" s="44"/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3">
        <f t="shared" si="0"/>
        <v>0</v>
      </c>
    </row>
    <row r="17" spans="1:16" ht="12.75">
      <c r="A17" s="42" t="s">
        <v>73</v>
      </c>
      <c r="B17" s="43"/>
      <c r="C17" s="44"/>
      <c r="D17" s="44"/>
      <c r="E17" s="44"/>
      <c r="F17" s="43"/>
      <c r="G17" s="238"/>
      <c r="H17" s="44"/>
      <c r="I17" s="44"/>
      <c r="J17" s="44"/>
      <c r="K17" s="44"/>
      <c r="L17" s="44"/>
      <c r="M17" s="44"/>
      <c r="N17" s="44"/>
      <c r="O17" s="44"/>
      <c r="P17" s="43">
        <f t="shared" si="0"/>
        <v>0</v>
      </c>
    </row>
    <row r="18" spans="1:16" ht="12.75">
      <c r="A18" s="42" t="s">
        <v>107</v>
      </c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52"/>
      <c r="M18" s="52"/>
      <c r="N18" s="44"/>
      <c r="O18" s="44"/>
      <c r="P18" s="43">
        <f t="shared" si="0"/>
        <v>0</v>
      </c>
    </row>
    <row r="19" spans="1:16" ht="12.75">
      <c r="A19" s="42" t="s">
        <v>142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52"/>
      <c r="N19" s="44"/>
      <c r="O19" s="44"/>
      <c r="P19" s="43">
        <f t="shared" si="0"/>
        <v>0</v>
      </c>
    </row>
    <row r="20" spans="1:16" ht="12.75">
      <c r="A20" s="42" t="s">
        <v>138</v>
      </c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265"/>
      <c r="M20" s="44"/>
      <c r="N20" s="44"/>
      <c r="O20" s="44"/>
      <c r="P20" s="43">
        <f t="shared" si="0"/>
        <v>0</v>
      </c>
    </row>
    <row r="21" spans="1:16" ht="12.75">
      <c r="A21" s="47" t="s">
        <v>153</v>
      </c>
      <c r="B21" s="26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52"/>
      <c r="P21" s="43">
        <f t="shared" si="0"/>
        <v>0</v>
      </c>
    </row>
    <row r="22" spans="1:16" ht="12.75">
      <c r="A22" s="47"/>
      <c r="B22" s="266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3">
        <f t="shared" si="0"/>
        <v>0</v>
      </c>
    </row>
    <row r="23" spans="1:16" ht="13.5" thickBot="1">
      <c r="A23" s="56"/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43">
        <f t="shared" si="0"/>
        <v>0</v>
      </c>
    </row>
    <row r="24" spans="1:16" ht="12.75">
      <c r="A24" s="83"/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6"/>
    </row>
    <row r="25" spans="1:16" ht="13.5" thickBot="1">
      <c r="A25" s="87" t="s">
        <v>55</v>
      </c>
      <c r="B25" s="88">
        <f aca="true" t="shared" si="1" ref="B25:P25">SUM(B13:B24)</f>
        <v>90414.96</v>
      </c>
      <c r="C25" s="89">
        <f t="shared" si="1"/>
        <v>19910.14</v>
      </c>
      <c r="D25" s="89">
        <f t="shared" si="1"/>
        <v>0</v>
      </c>
      <c r="E25" s="89">
        <f t="shared" si="1"/>
        <v>0</v>
      </c>
      <c r="F25" s="89">
        <f t="shared" si="1"/>
        <v>0</v>
      </c>
      <c r="G25" s="89">
        <f t="shared" si="1"/>
        <v>215.34</v>
      </c>
      <c r="H25" s="89">
        <f t="shared" si="1"/>
        <v>0</v>
      </c>
      <c r="I25" s="89">
        <f t="shared" si="1"/>
        <v>0</v>
      </c>
      <c r="J25" s="89">
        <f t="shared" si="1"/>
        <v>0</v>
      </c>
      <c r="K25" s="89">
        <f t="shared" si="1"/>
        <v>0</v>
      </c>
      <c r="L25" s="89">
        <f t="shared" si="1"/>
        <v>0</v>
      </c>
      <c r="M25" s="89">
        <f t="shared" si="1"/>
        <v>4864.03</v>
      </c>
      <c r="N25" s="89">
        <f t="shared" si="1"/>
        <v>0</v>
      </c>
      <c r="O25" s="89">
        <f t="shared" si="1"/>
        <v>0</v>
      </c>
      <c r="P25" s="90">
        <f t="shared" si="1"/>
        <v>115404.47</v>
      </c>
    </row>
    <row r="26" spans="1:16" ht="12.75">
      <c r="A26" s="91" t="s">
        <v>40</v>
      </c>
      <c r="B26" s="96">
        <f aca="true" t="shared" si="2" ref="B26:P26">B12+B25</f>
        <v>90414.96</v>
      </c>
      <c r="C26" s="97">
        <f t="shared" si="2"/>
        <v>19910.14</v>
      </c>
      <c r="D26" s="97">
        <f t="shared" si="2"/>
        <v>0</v>
      </c>
      <c r="E26" s="97">
        <f t="shared" si="2"/>
        <v>0</v>
      </c>
      <c r="F26" s="97">
        <f t="shared" si="2"/>
        <v>0</v>
      </c>
      <c r="G26" s="97">
        <f t="shared" si="2"/>
        <v>215.34</v>
      </c>
      <c r="H26" s="97">
        <f t="shared" si="2"/>
        <v>0</v>
      </c>
      <c r="I26" s="97">
        <f t="shared" si="2"/>
        <v>0</v>
      </c>
      <c r="J26" s="97">
        <f t="shared" si="2"/>
        <v>0</v>
      </c>
      <c r="K26" s="97">
        <f t="shared" si="2"/>
        <v>0</v>
      </c>
      <c r="L26" s="97">
        <f t="shared" si="2"/>
        <v>0</v>
      </c>
      <c r="M26" s="97">
        <f t="shared" si="2"/>
        <v>4864.03</v>
      </c>
      <c r="N26" s="97">
        <f t="shared" si="2"/>
        <v>0</v>
      </c>
      <c r="O26" s="97">
        <f t="shared" si="2"/>
        <v>0</v>
      </c>
      <c r="P26" s="98">
        <f t="shared" si="2"/>
        <v>115404.47</v>
      </c>
    </row>
    <row r="27" spans="1:16" ht="13.5" thickBot="1">
      <c r="A27" s="92"/>
      <c r="B27" s="93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5"/>
    </row>
    <row r="28" spans="1:16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</sheetData>
  <sheetProtection/>
  <mergeCells count="11">
    <mergeCell ref="A9:A10"/>
    <mergeCell ref="B9:O9"/>
    <mergeCell ref="P9:P10"/>
    <mergeCell ref="B5:C5"/>
    <mergeCell ref="F5:M5"/>
    <mergeCell ref="F6:M6"/>
    <mergeCell ref="A7:D7"/>
    <mergeCell ref="A1:D1"/>
    <mergeCell ref="O1:P1"/>
    <mergeCell ref="A2:D2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29"/>
  <sheetViews>
    <sheetView zoomScale="130" zoomScaleNormal="130" zoomScalePageLayoutView="0" workbookViewId="0" topLeftCell="A4">
      <selection activeCell="M15" sqref="M15"/>
    </sheetView>
  </sheetViews>
  <sheetFormatPr defaultColWidth="9.00390625" defaultRowHeight="12.75"/>
  <cols>
    <col min="1" max="1" width="20.125" style="0" customWidth="1"/>
    <col min="2" max="2" width="12.875" style="0" customWidth="1"/>
    <col min="3" max="3" width="11.00390625" style="0" customWidth="1"/>
    <col min="4" max="4" width="10.125" style="0" customWidth="1"/>
    <col min="5" max="5" width="11.00390625" style="0" customWidth="1"/>
    <col min="6" max="6" width="11.25390625" style="0" customWidth="1"/>
    <col min="7" max="7" width="12.625" style="0" customWidth="1"/>
    <col min="8" max="8" width="7.125" style="0" customWidth="1"/>
    <col min="9" max="9" width="6.25390625" style="0" hidden="1" customWidth="1"/>
    <col min="10" max="10" width="7.625" style="0" hidden="1" customWidth="1"/>
    <col min="11" max="11" width="7.875" style="0" customWidth="1"/>
    <col min="12" max="12" width="6.125" style="0" customWidth="1"/>
    <col min="13" max="13" width="11.00390625" style="0" customWidth="1"/>
    <col min="14" max="14" width="5.625" style="0" hidden="1" customWidth="1"/>
    <col min="15" max="15" width="12.25390625" style="0" customWidth="1"/>
    <col min="16" max="16" width="15.375" style="0" customWidth="1"/>
  </cols>
  <sheetData>
    <row r="1" spans="1:16" ht="15">
      <c r="A1" s="325" t="s">
        <v>160</v>
      </c>
      <c r="B1" s="325"/>
      <c r="C1" s="325"/>
      <c r="D1" s="325"/>
      <c r="E1" s="1"/>
      <c r="F1" s="1"/>
      <c r="G1" s="1"/>
      <c r="H1" s="2"/>
      <c r="I1" s="2"/>
      <c r="J1" s="1"/>
      <c r="K1" s="1"/>
      <c r="L1" s="3"/>
      <c r="M1" s="3"/>
      <c r="N1" s="1"/>
      <c r="O1" s="326"/>
      <c r="P1" s="326"/>
    </row>
    <row r="2" spans="1:16" ht="12.75">
      <c r="A2" s="338" t="s">
        <v>1</v>
      </c>
      <c r="B2" s="338"/>
      <c r="C2" s="338"/>
      <c r="D2" s="338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</row>
    <row r="3" spans="1:16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39"/>
      <c r="P3" s="339"/>
    </row>
    <row r="4" spans="1:16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3"/>
    </row>
    <row r="5" spans="1:16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333"/>
      <c r="M5" s="333"/>
      <c r="N5" s="13"/>
      <c r="O5" s="13"/>
      <c r="P5" s="3"/>
    </row>
    <row r="6" spans="1:16" ht="16.5" thickBot="1">
      <c r="A6" s="77"/>
      <c r="B6" s="78" t="s">
        <v>71</v>
      </c>
      <c r="C6" s="79">
        <v>1</v>
      </c>
      <c r="D6" s="80"/>
      <c r="E6" s="12"/>
      <c r="F6" s="334">
        <v>43101</v>
      </c>
      <c r="G6" s="335"/>
      <c r="H6" s="335"/>
      <c r="I6" s="335"/>
      <c r="J6" s="335"/>
      <c r="K6" s="335"/>
      <c r="L6" s="335"/>
      <c r="M6" s="336"/>
      <c r="N6" s="13"/>
      <c r="O6" s="13"/>
      <c r="P6" s="3"/>
    </row>
    <row r="7" spans="1:15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</row>
    <row r="8" spans="1:15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</row>
    <row r="9" spans="1:16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30" t="s">
        <v>9</v>
      </c>
    </row>
    <row r="10" spans="1:16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330"/>
    </row>
    <row r="11" spans="1:16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  <c r="M11" s="63">
        <v>13</v>
      </c>
      <c r="N11" s="63">
        <v>14</v>
      </c>
      <c r="O11" s="63">
        <v>16</v>
      </c>
      <c r="P11" s="63">
        <v>18</v>
      </c>
    </row>
    <row r="12" spans="1:16" ht="24" customHeight="1" thickBot="1">
      <c r="A12" s="99" t="s">
        <v>51</v>
      </c>
      <c r="B12" s="10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225">
        <f aca="true" t="shared" si="0" ref="P12:P22">SUM(B12:O12)</f>
        <v>0</v>
      </c>
    </row>
    <row r="13" spans="1:16" ht="12.75">
      <c r="A13" s="59" t="s">
        <v>76</v>
      </c>
      <c r="B13" s="44">
        <v>63754.26</v>
      </c>
      <c r="C13" s="44">
        <v>15393.19</v>
      </c>
      <c r="D13" s="52"/>
      <c r="E13" s="52"/>
      <c r="F13" s="52"/>
      <c r="G13" s="238"/>
      <c r="H13" s="52"/>
      <c r="I13" s="52"/>
      <c r="J13" s="52"/>
      <c r="K13" s="52"/>
      <c r="L13" s="52"/>
      <c r="M13" s="52"/>
      <c r="N13" s="52"/>
      <c r="O13" s="52"/>
      <c r="P13" s="60">
        <f t="shared" si="0"/>
        <v>79147.45</v>
      </c>
    </row>
    <row r="14" spans="1:16" ht="12.75">
      <c r="A14" s="42" t="s">
        <v>73</v>
      </c>
      <c r="B14" s="44"/>
      <c r="C14" s="44"/>
      <c r="D14" s="52"/>
      <c r="E14" s="52"/>
      <c r="F14" s="52"/>
      <c r="G14" s="62">
        <v>29.68</v>
      </c>
      <c r="H14" s="43"/>
      <c r="I14" s="52"/>
      <c r="J14" s="52"/>
      <c r="K14" s="52"/>
      <c r="L14" s="52"/>
      <c r="M14" s="52"/>
      <c r="N14" s="52"/>
      <c r="O14" s="52"/>
      <c r="P14" s="60">
        <f t="shared" si="0"/>
        <v>29.68</v>
      </c>
    </row>
    <row r="15" spans="1:16" ht="12.75">
      <c r="A15" s="59" t="s">
        <v>75</v>
      </c>
      <c r="B15" s="43"/>
      <c r="C15" s="44"/>
      <c r="D15" s="44"/>
      <c r="E15" s="44"/>
      <c r="F15" s="52"/>
      <c r="G15" s="44"/>
      <c r="H15" s="44"/>
      <c r="I15" s="44"/>
      <c r="J15" s="44"/>
      <c r="K15" s="44"/>
      <c r="L15" s="44"/>
      <c r="M15" s="44">
        <v>4191.93</v>
      </c>
      <c r="N15" s="44"/>
      <c r="O15" s="44"/>
      <c r="P15" s="43">
        <f t="shared" si="0"/>
        <v>4191.93</v>
      </c>
    </row>
    <row r="16" spans="1:16" ht="12.75">
      <c r="A16" s="42" t="s">
        <v>77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3">
        <f t="shared" si="0"/>
        <v>0</v>
      </c>
    </row>
    <row r="17" spans="1:16" ht="12.75">
      <c r="A17" s="42" t="s">
        <v>79</v>
      </c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N17" s="44"/>
      <c r="O17" s="44"/>
      <c r="P17" s="43">
        <f>SUM(B17:O17)</f>
        <v>0</v>
      </c>
    </row>
    <row r="18" spans="1:16" ht="12.75">
      <c r="A18" s="42" t="s">
        <v>111</v>
      </c>
      <c r="B18" s="43"/>
      <c r="C18" s="44"/>
      <c r="D18" s="44"/>
      <c r="E18" s="44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3">
        <f t="shared" si="0"/>
        <v>0</v>
      </c>
    </row>
    <row r="19" spans="1:16" ht="12.75">
      <c r="A19" s="42" t="s">
        <v>83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237"/>
      <c r="N19" s="44"/>
      <c r="O19" s="44"/>
      <c r="P19" s="43">
        <f t="shared" si="0"/>
        <v>0</v>
      </c>
    </row>
    <row r="20" spans="1:16" ht="12.75">
      <c r="A20" s="42" t="s">
        <v>143</v>
      </c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52"/>
      <c r="M20" s="44"/>
      <c r="N20" s="44"/>
      <c r="O20" s="44"/>
      <c r="P20" s="43">
        <f t="shared" si="0"/>
        <v>0</v>
      </c>
    </row>
    <row r="21" spans="1:16" ht="12.75">
      <c r="A21" s="42" t="s">
        <v>107</v>
      </c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52"/>
      <c r="N21" s="44"/>
      <c r="O21" s="44"/>
      <c r="P21" s="43">
        <f t="shared" si="0"/>
        <v>0</v>
      </c>
    </row>
    <row r="22" spans="1:16" ht="13.5" thickBot="1">
      <c r="A22" s="42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265"/>
      <c r="M22" s="44"/>
      <c r="N22" s="44"/>
      <c r="O22" s="44"/>
      <c r="P22" s="43">
        <f t="shared" si="0"/>
        <v>0</v>
      </c>
    </row>
    <row r="23" spans="1:16" ht="12.75">
      <c r="A23" s="83"/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6"/>
    </row>
    <row r="24" spans="1:16" ht="13.5" thickBot="1">
      <c r="A24" s="87" t="s">
        <v>55</v>
      </c>
      <c r="B24" s="88">
        <f aca="true" t="shared" si="1" ref="B24:P24">SUM(B13:B23)</f>
        <v>63754.26</v>
      </c>
      <c r="C24" s="89">
        <f t="shared" si="1"/>
        <v>15393.19</v>
      </c>
      <c r="D24" s="89">
        <f t="shared" si="1"/>
        <v>0</v>
      </c>
      <c r="E24" s="89">
        <f t="shared" si="1"/>
        <v>0</v>
      </c>
      <c r="F24" s="89">
        <f t="shared" si="1"/>
        <v>0</v>
      </c>
      <c r="G24" s="89">
        <f t="shared" si="1"/>
        <v>29.68</v>
      </c>
      <c r="H24" s="89">
        <f t="shared" si="1"/>
        <v>0</v>
      </c>
      <c r="I24" s="89">
        <f t="shared" si="1"/>
        <v>0</v>
      </c>
      <c r="J24" s="89">
        <f t="shared" si="1"/>
        <v>0</v>
      </c>
      <c r="K24" s="89">
        <f t="shared" si="1"/>
        <v>0</v>
      </c>
      <c r="L24" s="89">
        <f t="shared" si="1"/>
        <v>0</v>
      </c>
      <c r="M24" s="89">
        <f t="shared" si="1"/>
        <v>4191.93</v>
      </c>
      <c r="N24" s="89">
        <f t="shared" si="1"/>
        <v>0</v>
      </c>
      <c r="O24" s="89">
        <f t="shared" si="1"/>
        <v>0</v>
      </c>
      <c r="P24" s="90">
        <f t="shared" si="1"/>
        <v>83369.06</v>
      </c>
    </row>
    <row r="25" spans="1:16" ht="12.75">
      <c r="A25" s="91" t="s">
        <v>40</v>
      </c>
      <c r="B25" s="96">
        <f aca="true" t="shared" si="2" ref="B25:P25">B12+B24</f>
        <v>63754.26</v>
      </c>
      <c r="C25" s="97">
        <f t="shared" si="2"/>
        <v>15393.19</v>
      </c>
      <c r="D25" s="97">
        <f t="shared" si="2"/>
        <v>0</v>
      </c>
      <c r="E25" s="97">
        <f t="shared" si="2"/>
        <v>0</v>
      </c>
      <c r="F25" s="97">
        <f t="shared" si="2"/>
        <v>0</v>
      </c>
      <c r="G25" s="97">
        <f t="shared" si="2"/>
        <v>29.68</v>
      </c>
      <c r="H25" s="97">
        <f t="shared" si="2"/>
        <v>0</v>
      </c>
      <c r="I25" s="97">
        <f t="shared" si="2"/>
        <v>0</v>
      </c>
      <c r="J25" s="97">
        <f t="shared" si="2"/>
        <v>0</v>
      </c>
      <c r="K25" s="97">
        <f t="shared" si="2"/>
        <v>0</v>
      </c>
      <c r="L25" s="97">
        <f t="shared" si="2"/>
        <v>0</v>
      </c>
      <c r="M25" s="97">
        <f t="shared" si="2"/>
        <v>4191.93</v>
      </c>
      <c r="N25" s="97">
        <f t="shared" si="2"/>
        <v>0</v>
      </c>
      <c r="O25" s="97">
        <f t="shared" si="2"/>
        <v>0</v>
      </c>
      <c r="P25" s="98">
        <f t="shared" si="2"/>
        <v>83369.06</v>
      </c>
    </row>
    <row r="26" spans="1:16" ht="13.5" thickBot="1">
      <c r="A26" s="92"/>
      <c r="B26" s="93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5"/>
    </row>
    <row r="27" spans="1:16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</sheetData>
  <sheetProtection/>
  <mergeCells count="11">
    <mergeCell ref="A1:D1"/>
    <mergeCell ref="O1:P1"/>
    <mergeCell ref="A2:D2"/>
    <mergeCell ref="O3:P3"/>
    <mergeCell ref="A9:A10"/>
    <mergeCell ref="B9:O9"/>
    <mergeCell ref="P9:P10"/>
    <mergeCell ref="B5:C5"/>
    <mergeCell ref="F5:M5"/>
    <mergeCell ref="F6:M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27"/>
  <sheetViews>
    <sheetView zoomScale="130" zoomScaleNormal="130" zoomScalePageLayoutView="0" workbookViewId="0" topLeftCell="A1">
      <selection activeCell="M17" sqref="M17"/>
    </sheetView>
  </sheetViews>
  <sheetFormatPr defaultColWidth="9.00390625" defaultRowHeight="12.75"/>
  <cols>
    <col min="1" max="1" width="20.125" style="0" customWidth="1"/>
    <col min="2" max="2" width="12.875" style="0" customWidth="1"/>
    <col min="3" max="3" width="11.00390625" style="0" customWidth="1"/>
    <col min="4" max="4" width="7.875" style="0" customWidth="1"/>
    <col min="5" max="5" width="8.25390625" style="0" customWidth="1"/>
    <col min="8" max="8" width="7.75390625" style="0" customWidth="1"/>
    <col min="9" max="9" width="6.25390625" style="0" hidden="1" customWidth="1"/>
    <col min="10" max="10" width="7.625" style="0" hidden="1" customWidth="1"/>
    <col min="11" max="11" width="7.75390625" style="0" customWidth="1"/>
    <col min="13" max="13" width="9.00390625" style="0" customWidth="1"/>
    <col min="14" max="14" width="5.625" style="0" hidden="1" customWidth="1"/>
    <col min="15" max="15" width="10.75390625" style="0" customWidth="1"/>
    <col min="16" max="16" width="15.375" style="0" customWidth="1"/>
  </cols>
  <sheetData>
    <row r="1" spans="1:16" ht="15">
      <c r="A1" s="325" t="s">
        <v>160</v>
      </c>
      <c r="B1" s="325"/>
      <c r="C1" s="325"/>
      <c r="D1" s="325"/>
      <c r="E1" s="1"/>
      <c r="F1" s="1"/>
      <c r="G1" s="1"/>
      <c r="H1" s="2"/>
      <c r="I1" s="2"/>
      <c r="J1" s="1"/>
      <c r="K1" s="1"/>
      <c r="L1" s="3"/>
      <c r="M1" s="3"/>
      <c r="N1" s="1"/>
      <c r="O1" s="326"/>
      <c r="P1" s="326"/>
    </row>
    <row r="2" spans="1:16" ht="12.75">
      <c r="A2" s="338" t="s">
        <v>1</v>
      </c>
      <c r="B2" s="338"/>
      <c r="C2" s="338"/>
      <c r="D2" s="338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</row>
    <row r="3" spans="1:16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39"/>
      <c r="P3" s="339"/>
    </row>
    <row r="4" spans="1:16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3"/>
    </row>
    <row r="5" spans="1:16" ht="16.5" thickBot="1">
      <c r="A5" s="11" t="s">
        <v>3</v>
      </c>
      <c r="B5" s="331" t="s">
        <v>4</v>
      </c>
      <c r="C5" s="332"/>
      <c r="D5" s="12"/>
      <c r="E5" s="12"/>
      <c r="F5" s="333" t="s">
        <v>5</v>
      </c>
      <c r="G5" s="333"/>
      <c r="H5" s="333"/>
      <c r="I5" s="333"/>
      <c r="J5" s="333"/>
      <c r="K5" s="333"/>
      <c r="L5" s="333"/>
      <c r="M5" s="333"/>
      <c r="N5" s="13"/>
      <c r="O5" s="13"/>
      <c r="P5" s="3"/>
    </row>
    <row r="6" spans="1:16" ht="16.5" thickBot="1">
      <c r="A6" s="77"/>
      <c r="B6" s="78" t="s">
        <v>72</v>
      </c>
      <c r="C6" s="79">
        <v>1</v>
      </c>
      <c r="D6" s="80"/>
      <c r="E6" s="12"/>
      <c r="F6" s="334">
        <v>43101</v>
      </c>
      <c r="G6" s="335"/>
      <c r="H6" s="335"/>
      <c r="I6" s="335"/>
      <c r="J6" s="335"/>
      <c r="K6" s="335"/>
      <c r="L6" s="335"/>
      <c r="M6" s="336"/>
      <c r="N6" s="13"/>
      <c r="O6" s="13"/>
      <c r="P6" s="3"/>
    </row>
    <row r="7" spans="1:15" ht="15.75">
      <c r="A7" s="337" t="s">
        <v>11</v>
      </c>
      <c r="B7" s="337"/>
      <c r="C7" s="337"/>
      <c r="D7" s="337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</row>
    <row r="8" spans="1:15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</row>
    <row r="9" spans="1:16" ht="12.75">
      <c r="A9" s="327" t="s">
        <v>7</v>
      </c>
      <c r="B9" s="328" t="s">
        <v>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30" t="s">
        <v>9</v>
      </c>
    </row>
    <row r="10" spans="1:16" ht="12.75">
      <c r="A10" s="327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330"/>
    </row>
    <row r="11" spans="1:16" ht="13.5" thickBo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  <c r="M11" s="63">
        <v>13</v>
      </c>
      <c r="N11" s="63">
        <v>14</v>
      </c>
      <c r="O11" s="63">
        <v>16</v>
      </c>
      <c r="P11" s="63">
        <v>18</v>
      </c>
    </row>
    <row r="12" spans="1:16" ht="24" customHeight="1" thickBot="1">
      <c r="A12" s="99" t="s">
        <v>51</v>
      </c>
      <c r="B12" s="10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225">
        <f aca="true" t="shared" si="0" ref="P12:P20">SUM(B12:O12)</f>
        <v>0</v>
      </c>
    </row>
    <row r="13" spans="1:16" ht="12.75">
      <c r="A13" s="184" t="s">
        <v>76</v>
      </c>
      <c r="B13" s="50">
        <v>56529.81</v>
      </c>
      <c r="C13" s="212">
        <v>13390.61</v>
      </c>
      <c r="D13" s="50"/>
      <c r="E13" s="50"/>
      <c r="F13" s="50"/>
      <c r="G13" s="269"/>
      <c r="H13" s="50"/>
      <c r="I13" s="50"/>
      <c r="J13" s="50"/>
      <c r="K13" s="50"/>
      <c r="L13" s="50"/>
      <c r="M13" s="50"/>
      <c r="N13" s="50"/>
      <c r="O13" s="50"/>
      <c r="P13" s="49">
        <f t="shared" si="0"/>
        <v>69920.42</v>
      </c>
    </row>
    <row r="14" spans="1:16" ht="12.75">
      <c r="A14" s="185" t="s">
        <v>79</v>
      </c>
      <c r="B14" s="49"/>
      <c r="C14" s="50"/>
      <c r="D14" s="50"/>
      <c r="E14" s="50"/>
      <c r="F14" s="50"/>
      <c r="G14" s="270"/>
      <c r="H14" s="189"/>
      <c r="I14" s="50"/>
      <c r="J14" s="50"/>
      <c r="K14" s="50"/>
      <c r="L14" s="50"/>
      <c r="M14" s="50"/>
      <c r="N14" s="50"/>
      <c r="O14" s="50"/>
      <c r="P14" s="49">
        <f t="shared" si="0"/>
        <v>0</v>
      </c>
    </row>
    <row r="15" spans="1:16" ht="12.75">
      <c r="A15" s="185" t="s">
        <v>143</v>
      </c>
      <c r="B15" s="189"/>
      <c r="C15" s="212"/>
      <c r="D15" s="212"/>
      <c r="E15" s="212"/>
      <c r="F15" s="50"/>
      <c r="G15" s="212"/>
      <c r="H15" s="212"/>
      <c r="I15" s="212"/>
      <c r="J15" s="212"/>
      <c r="K15" s="212"/>
      <c r="L15" s="212"/>
      <c r="M15" s="212"/>
      <c r="N15" s="212"/>
      <c r="O15" s="212"/>
      <c r="P15" s="189">
        <f t="shared" si="0"/>
        <v>0</v>
      </c>
    </row>
    <row r="16" spans="1:16" ht="12.75">
      <c r="A16" s="185" t="s">
        <v>74</v>
      </c>
      <c r="B16" s="189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189">
        <f t="shared" si="0"/>
        <v>0</v>
      </c>
    </row>
    <row r="17" spans="1:16" ht="12.75">
      <c r="A17" s="185" t="s">
        <v>77</v>
      </c>
      <c r="B17" s="189"/>
      <c r="C17" s="212"/>
      <c r="D17" s="212"/>
      <c r="E17" s="212"/>
      <c r="F17" s="50"/>
      <c r="G17" s="212"/>
      <c r="H17" s="212"/>
      <c r="I17" s="212"/>
      <c r="J17" s="212"/>
      <c r="K17" s="212"/>
      <c r="L17" s="212"/>
      <c r="M17" s="323">
        <v>1630.46</v>
      </c>
      <c r="N17" s="212"/>
      <c r="O17" s="212"/>
      <c r="P17" s="189">
        <f t="shared" si="0"/>
        <v>1630.46</v>
      </c>
    </row>
    <row r="18" spans="1:16" ht="12.75">
      <c r="A18" s="185" t="s">
        <v>110</v>
      </c>
      <c r="B18" s="189"/>
      <c r="C18" s="212"/>
      <c r="D18" s="212"/>
      <c r="E18" s="212"/>
      <c r="F18" s="212"/>
      <c r="G18" s="212">
        <v>279.54</v>
      </c>
      <c r="H18" s="212"/>
      <c r="I18" s="212"/>
      <c r="J18" s="212"/>
      <c r="K18" s="212"/>
      <c r="L18" s="50"/>
      <c r="M18" s="50"/>
      <c r="N18" s="212"/>
      <c r="O18" s="212"/>
      <c r="P18" s="189">
        <f t="shared" si="0"/>
        <v>279.54</v>
      </c>
    </row>
    <row r="19" spans="1:16" ht="12.75">
      <c r="A19" s="185" t="s">
        <v>107</v>
      </c>
      <c r="B19" s="189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50"/>
      <c r="N19" s="212"/>
      <c r="O19" s="212"/>
      <c r="P19" s="189">
        <f t="shared" si="0"/>
        <v>0</v>
      </c>
    </row>
    <row r="20" spans="1:16" ht="13.5" thickBot="1">
      <c r="A20" s="310" t="s">
        <v>89</v>
      </c>
      <c r="B20" s="69"/>
      <c r="C20" s="70"/>
      <c r="D20" s="70"/>
      <c r="E20" s="70"/>
      <c r="F20" s="70"/>
      <c r="G20" s="311"/>
      <c r="H20" s="70"/>
      <c r="I20" s="70"/>
      <c r="J20" s="70"/>
      <c r="K20" s="70"/>
      <c r="L20" s="70"/>
      <c r="M20" s="70"/>
      <c r="N20" s="70"/>
      <c r="O20" s="70"/>
      <c r="P20" s="22">
        <f t="shared" si="0"/>
        <v>0</v>
      </c>
    </row>
    <row r="21" spans="1:16" ht="12.75">
      <c r="A21" s="83"/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6"/>
    </row>
    <row r="22" spans="1:16" ht="13.5" thickBot="1">
      <c r="A22" s="87" t="s">
        <v>55</v>
      </c>
      <c r="B22" s="88">
        <f aca="true" t="shared" si="1" ref="B22:P22">SUM(B13:B21)</f>
        <v>56529.81</v>
      </c>
      <c r="C22" s="89">
        <f t="shared" si="1"/>
        <v>13390.61</v>
      </c>
      <c r="D22" s="89">
        <f t="shared" si="1"/>
        <v>0</v>
      </c>
      <c r="E22" s="89">
        <f t="shared" si="1"/>
        <v>0</v>
      </c>
      <c r="F22" s="89">
        <f t="shared" si="1"/>
        <v>0</v>
      </c>
      <c r="G22" s="89">
        <f t="shared" si="1"/>
        <v>279.54</v>
      </c>
      <c r="H22" s="89">
        <f t="shared" si="1"/>
        <v>0</v>
      </c>
      <c r="I22" s="89">
        <f t="shared" si="1"/>
        <v>0</v>
      </c>
      <c r="J22" s="89">
        <f t="shared" si="1"/>
        <v>0</v>
      </c>
      <c r="K22" s="89">
        <f t="shared" si="1"/>
        <v>0</v>
      </c>
      <c r="L22" s="89">
        <f t="shared" si="1"/>
        <v>0</v>
      </c>
      <c r="M22" s="89">
        <f t="shared" si="1"/>
        <v>1630.46</v>
      </c>
      <c r="N22" s="89">
        <f t="shared" si="1"/>
        <v>0</v>
      </c>
      <c r="O22" s="89">
        <f t="shared" si="1"/>
        <v>0</v>
      </c>
      <c r="P22" s="90">
        <f t="shared" si="1"/>
        <v>71830.42</v>
      </c>
    </row>
    <row r="23" spans="1:16" ht="12.75">
      <c r="A23" s="91" t="s">
        <v>40</v>
      </c>
      <c r="B23" s="96">
        <f aca="true" t="shared" si="2" ref="B23:P23">B12+B22</f>
        <v>56529.81</v>
      </c>
      <c r="C23" s="97">
        <f t="shared" si="2"/>
        <v>13390.61</v>
      </c>
      <c r="D23" s="97">
        <f t="shared" si="2"/>
        <v>0</v>
      </c>
      <c r="E23" s="97">
        <f t="shared" si="2"/>
        <v>0</v>
      </c>
      <c r="F23" s="97">
        <f t="shared" si="2"/>
        <v>0</v>
      </c>
      <c r="G23" s="97">
        <f t="shared" si="2"/>
        <v>279.54</v>
      </c>
      <c r="H23" s="97">
        <f t="shared" si="2"/>
        <v>0</v>
      </c>
      <c r="I23" s="97">
        <f t="shared" si="2"/>
        <v>0</v>
      </c>
      <c r="J23" s="97">
        <f t="shared" si="2"/>
        <v>0</v>
      </c>
      <c r="K23" s="97">
        <f t="shared" si="2"/>
        <v>0</v>
      </c>
      <c r="L23" s="97">
        <f t="shared" si="2"/>
        <v>0</v>
      </c>
      <c r="M23" s="97">
        <f t="shared" si="2"/>
        <v>1630.46</v>
      </c>
      <c r="N23" s="97">
        <f t="shared" si="2"/>
        <v>0</v>
      </c>
      <c r="O23" s="97">
        <f t="shared" si="2"/>
        <v>0</v>
      </c>
      <c r="P23" s="98">
        <f t="shared" si="2"/>
        <v>71830.42</v>
      </c>
    </row>
    <row r="24" spans="1:16" ht="13.5" thickBot="1">
      <c r="A24" s="92"/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5"/>
    </row>
    <row r="25" spans="1:16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</sheetData>
  <sheetProtection/>
  <mergeCells count="11">
    <mergeCell ref="A1:D1"/>
    <mergeCell ref="O1:P1"/>
    <mergeCell ref="A2:D2"/>
    <mergeCell ref="O3:P3"/>
    <mergeCell ref="A9:A10"/>
    <mergeCell ref="B9:O9"/>
    <mergeCell ref="P9:P10"/>
    <mergeCell ref="B5:C5"/>
    <mergeCell ref="F5:M5"/>
    <mergeCell ref="F6:M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admin</cp:lastModifiedBy>
  <cp:lastPrinted>2017-11-27T08:40:52Z</cp:lastPrinted>
  <dcterms:created xsi:type="dcterms:W3CDTF">2009-02-09T11:17:23Z</dcterms:created>
  <dcterms:modified xsi:type="dcterms:W3CDTF">2018-02-13T07:00:16Z</dcterms:modified>
  <cp:category/>
  <cp:version/>
  <cp:contentType/>
  <cp:contentStatus/>
</cp:coreProperties>
</file>